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3VG\UP8\enseignement\add\proforest\R\ACP\2022\"/>
    </mc:Choice>
  </mc:AlternateContent>
  <xr:revisionPtr revIDLastSave="0" documentId="13_ncr:1_{0292E113-A86F-49C9-B9F4-3648C4F81122}" xr6:coauthVersionLast="36" xr6:coauthVersionMax="36" xr10:uidLastSave="{00000000-0000-0000-0000-000000000000}"/>
  <bookViews>
    <workbookView xWindow="0" yWindow="0" windowWidth="19200" windowHeight="7056" xr2:uid="{00000000-000D-0000-FFFF-FFFF00000000}"/>
  </bookViews>
  <sheets>
    <sheet name="Tab2a" sheetId="1" r:id="rId1"/>
    <sheet name="transfo" sheetId="5" r:id="rId2"/>
    <sheet name="transfo_2" sheetId="6" r:id="rId3"/>
    <sheet name="ProForBrut" sheetId="4" r:id="rId4"/>
  </sheets>
  <calcPr calcId="191029"/>
</workbook>
</file>

<file path=xl/calcChain.xml><?xml version="1.0" encoding="utf-8"?>
<calcChain xmlns="http://schemas.openxmlformats.org/spreadsheetml/2006/main">
  <c r="E110" i="5" l="1"/>
  <c r="C110" i="5"/>
  <c r="D110" i="5"/>
  <c r="B110" i="5"/>
  <c r="B2" i="6" s="1"/>
  <c r="A1" i="5" l="1"/>
  <c r="A2" i="5"/>
  <c r="H78" i="5" l="1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C84" i="5"/>
  <c r="D84" i="5"/>
  <c r="C88" i="5"/>
  <c r="B78" i="5"/>
  <c r="C78" i="5" s="1"/>
  <c r="B79" i="5"/>
  <c r="B80" i="5"/>
  <c r="C80" i="5" s="1"/>
  <c r="B81" i="5"/>
  <c r="C81" i="5" s="1"/>
  <c r="B82" i="5"/>
  <c r="C82" i="5" s="1"/>
  <c r="B83" i="5"/>
  <c r="C83" i="5" s="1"/>
  <c r="B84" i="5"/>
  <c r="B85" i="5"/>
  <c r="C85" i="5" s="1"/>
  <c r="B86" i="5"/>
  <c r="C86" i="5" s="1"/>
  <c r="B87" i="5"/>
  <c r="C87" i="5" s="1"/>
  <c r="B88" i="5"/>
  <c r="D88" i="5" s="1"/>
  <c r="B89" i="5"/>
  <c r="C89" i="5" s="1"/>
  <c r="B90" i="5"/>
  <c r="C90" i="5" s="1"/>
  <c r="B91" i="5"/>
  <c r="C91" i="5" s="1"/>
  <c r="A91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B77" i="5"/>
  <c r="D77" i="5" s="1"/>
  <c r="B76" i="5"/>
  <c r="D76" i="5" s="1"/>
  <c r="B75" i="5"/>
  <c r="C75" i="5" s="1"/>
  <c r="B74" i="5"/>
  <c r="C74" i="5" s="1"/>
  <c r="B73" i="5"/>
  <c r="D73" i="5" s="1"/>
  <c r="B72" i="5"/>
  <c r="D72" i="5" s="1"/>
  <c r="B71" i="5"/>
  <c r="D71" i="5" s="1"/>
  <c r="B70" i="5"/>
  <c r="D70" i="5" s="1"/>
  <c r="B69" i="5"/>
  <c r="D69" i="5" s="1"/>
  <c r="B68" i="5"/>
  <c r="D68" i="5" s="1"/>
  <c r="B67" i="5"/>
  <c r="C67" i="5" s="1"/>
  <c r="B66" i="5"/>
  <c r="D66" i="5" s="1"/>
  <c r="B65" i="5"/>
  <c r="D65" i="5" s="1"/>
  <c r="B64" i="5"/>
  <c r="D64" i="5" s="1"/>
  <c r="B63" i="5"/>
  <c r="D63" i="5" s="1"/>
  <c r="B62" i="5"/>
  <c r="D62" i="5" s="1"/>
  <c r="B61" i="5"/>
  <c r="C61" i="5" s="1"/>
  <c r="B60" i="5"/>
  <c r="D60" i="5" s="1"/>
  <c r="B59" i="5"/>
  <c r="C59" i="5" s="1"/>
  <c r="B58" i="5"/>
  <c r="C58" i="5" s="1"/>
  <c r="B57" i="5"/>
  <c r="D57" i="5" s="1"/>
  <c r="B56" i="5"/>
  <c r="C56" i="5" s="1"/>
  <c r="B55" i="5"/>
  <c r="C55" i="5" s="1"/>
  <c r="B54" i="5"/>
  <c r="C54" i="5" s="1"/>
  <c r="B53" i="5"/>
  <c r="D53" i="5" s="1"/>
  <c r="B52" i="5"/>
  <c r="D52" i="5" s="1"/>
  <c r="B51" i="5"/>
  <c r="D51" i="5" s="1"/>
  <c r="B50" i="5"/>
  <c r="D50" i="5" s="1"/>
  <c r="B49" i="5"/>
  <c r="C49" i="5" s="1"/>
  <c r="B48" i="5"/>
  <c r="D48" i="5" s="1"/>
  <c r="B47" i="5"/>
  <c r="C47" i="5" s="1"/>
  <c r="B46" i="5"/>
  <c r="C46" i="5" s="1"/>
  <c r="B45" i="5"/>
  <c r="D45" i="5" s="1"/>
  <c r="B44" i="5"/>
  <c r="C44" i="5" s="1"/>
  <c r="B43" i="5"/>
  <c r="D43" i="5" s="1"/>
  <c r="B42" i="5"/>
  <c r="D42" i="5" s="1"/>
  <c r="B41" i="5"/>
  <c r="D41" i="5" s="1"/>
  <c r="B40" i="5"/>
  <c r="D40" i="5" s="1"/>
  <c r="B39" i="5"/>
  <c r="C39" i="5" s="1"/>
  <c r="B38" i="5"/>
  <c r="C38" i="5" s="1"/>
  <c r="B37" i="5"/>
  <c r="D37" i="5" s="1"/>
  <c r="B36" i="5"/>
  <c r="D36" i="5" s="1"/>
  <c r="B35" i="5"/>
  <c r="D35" i="5" s="1"/>
  <c r="B34" i="5"/>
  <c r="C34" i="5" s="1"/>
  <c r="B33" i="5"/>
  <c r="D33" i="5" s="1"/>
  <c r="B32" i="5"/>
  <c r="D32" i="5" s="1"/>
  <c r="B31" i="5"/>
  <c r="D31" i="5" s="1"/>
  <c r="B30" i="5"/>
  <c r="D30" i="5" s="1"/>
  <c r="B29" i="5"/>
  <c r="C29" i="5" s="1"/>
  <c r="B28" i="5"/>
  <c r="D28" i="5" s="1"/>
  <c r="B27" i="5"/>
  <c r="C27" i="5" s="1"/>
  <c r="B26" i="5"/>
  <c r="C26" i="5" s="1"/>
  <c r="B25" i="5"/>
  <c r="D25" i="5" s="1"/>
  <c r="B24" i="5"/>
  <c r="D24" i="5" s="1"/>
  <c r="B23" i="5"/>
  <c r="D23" i="5" s="1"/>
  <c r="B22" i="5"/>
  <c r="C22" i="5" s="1"/>
  <c r="B21" i="5"/>
  <c r="D21" i="5" s="1"/>
  <c r="B20" i="5"/>
  <c r="D20" i="5" s="1"/>
  <c r="B19" i="5"/>
  <c r="D19" i="5" s="1"/>
  <c r="B18" i="5"/>
  <c r="D18" i="5" s="1"/>
  <c r="B17" i="5"/>
  <c r="C17" i="5" s="1"/>
  <c r="B16" i="5"/>
  <c r="D16" i="5" s="1"/>
  <c r="B15" i="5"/>
  <c r="D15" i="5" s="1"/>
  <c r="B14" i="5"/>
  <c r="C14" i="5" s="1"/>
  <c r="B13" i="5"/>
  <c r="D13" i="5" s="1"/>
  <c r="B12" i="5"/>
  <c r="D12" i="5" s="1"/>
  <c r="B11" i="5"/>
  <c r="D11" i="5" s="1"/>
  <c r="B10" i="5"/>
  <c r="B9" i="5"/>
  <c r="D9" i="5" s="1"/>
  <c r="B8" i="5"/>
  <c r="D8" i="5" s="1"/>
  <c r="B7" i="5"/>
  <c r="B6" i="5"/>
  <c r="D6" i="5" s="1"/>
  <c r="B5" i="5"/>
  <c r="D5" i="5" s="1"/>
  <c r="B4" i="5"/>
  <c r="D4" i="5" s="1"/>
  <c r="B3" i="5"/>
  <c r="C3" i="5" s="1"/>
  <c r="H2" i="5"/>
  <c r="I2" i="5" s="1"/>
  <c r="E2" i="5"/>
  <c r="F2" i="5" s="1"/>
  <c r="F97" i="5" s="1"/>
  <c r="B2" i="5"/>
  <c r="C2" i="5" s="1"/>
  <c r="B1" i="5"/>
  <c r="C1" i="5" s="1"/>
  <c r="H1" i="5"/>
  <c r="J1" i="5" s="1"/>
  <c r="E1" i="5"/>
  <c r="F1" i="5" s="1"/>
  <c r="C6" i="5"/>
  <c r="D3" i="5"/>
  <c r="C77" i="5"/>
  <c r="D82" i="5" l="1"/>
  <c r="B95" i="5"/>
  <c r="D80" i="5"/>
  <c r="D90" i="5"/>
  <c r="I1" i="5"/>
  <c r="D91" i="5"/>
  <c r="D87" i="5"/>
  <c r="D83" i="5"/>
  <c r="D79" i="5"/>
  <c r="B94" i="5"/>
  <c r="C79" i="5"/>
  <c r="C76" i="5"/>
  <c r="D86" i="5"/>
  <c r="D78" i="5"/>
  <c r="D44" i="5"/>
  <c r="D89" i="5"/>
  <c r="D85" i="5"/>
  <c r="D81" i="5"/>
  <c r="C69" i="5"/>
  <c r="C13" i="5"/>
  <c r="C5" i="5"/>
  <c r="D59" i="5"/>
  <c r="C53" i="5"/>
  <c r="C37" i="5"/>
  <c r="D75" i="5"/>
  <c r="C11" i="5"/>
  <c r="C45" i="5"/>
  <c r="D27" i="5"/>
  <c r="D61" i="5"/>
  <c r="D29" i="5"/>
  <c r="E94" i="5"/>
  <c r="D67" i="5"/>
  <c r="C21" i="5"/>
  <c r="C70" i="5"/>
  <c r="G2" i="5"/>
  <c r="G97" i="5" s="1"/>
  <c r="D39" i="5"/>
  <c r="D2" i="5"/>
  <c r="C15" i="5"/>
  <c r="C63" i="5"/>
  <c r="B97" i="5"/>
  <c r="C31" i="5"/>
  <c r="C42" i="5"/>
  <c r="C35" i="5"/>
  <c r="D56" i="5"/>
  <c r="C18" i="5"/>
  <c r="D38" i="5"/>
  <c r="C57" i="5"/>
  <c r="C10" i="5"/>
  <c r="C12" i="5"/>
  <c r="C66" i="5"/>
  <c r="C43" i="5"/>
  <c r="C24" i="5"/>
  <c r="I94" i="5"/>
  <c r="I98" i="5"/>
  <c r="I97" i="5"/>
  <c r="I95" i="5"/>
  <c r="H94" i="5"/>
  <c r="J2" i="5"/>
  <c r="H97" i="5"/>
  <c r="H98" i="5"/>
  <c r="H95" i="5"/>
  <c r="E95" i="5"/>
  <c r="E98" i="5"/>
  <c r="E97" i="5"/>
  <c r="C23" i="5"/>
  <c r="D26" i="5"/>
  <c r="D74" i="5"/>
  <c r="C71" i="5"/>
  <c r="C7" i="5"/>
  <c r="D47" i="5"/>
  <c r="C50" i="5"/>
  <c r="B98" i="5"/>
  <c r="D10" i="5"/>
  <c r="C25" i="5"/>
  <c r="D34" i="5"/>
  <c r="D55" i="5"/>
  <c r="D7" i="5"/>
  <c r="D58" i="5"/>
  <c r="D1" i="5"/>
  <c r="C4" i="5"/>
  <c r="C9" i="5"/>
  <c r="C16" i="5"/>
  <c r="D17" i="5"/>
  <c r="D22" i="5"/>
  <c r="C30" i="5"/>
  <c r="C36" i="5"/>
  <c r="C41" i="5"/>
  <c r="C48" i="5"/>
  <c r="D49" i="5"/>
  <c r="D54" i="5"/>
  <c r="C62" i="5"/>
  <c r="C68" i="5"/>
  <c r="C73" i="5"/>
  <c r="G1" i="5"/>
  <c r="C8" i="5"/>
  <c r="D14" i="5"/>
  <c r="C28" i="5"/>
  <c r="C33" i="5"/>
  <c r="C40" i="5"/>
  <c r="D46" i="5"/>
  <c r="C60" i="5"/>
  <c r="C65" i="5"/>
  <c r="C72" i="5"/>
  <c r="F98" i="5"/>
  <c r="C20" i="5"/>
  <c r="C32" i="5"/>
  <c r="C52" i="5"/>
  <c r="C64" i="5"/>
  <c r="C19" i="5"/>
  <c r="C51" i="5"/>
  <c r="F95" i="5"/>
  <c r="F94" i="5"/>
  <c r="G95" i="5" l="1"/>
  <c r="G98" i="5"/>
  <c r="G106" i="5" s="1"/>
  <c r="G94" i="5"/>
  <c r="D95" i="5"/>
  <c r="G105" i="5"/>
  <c r="D94" i="5"/>
  <c r="J98" i="5"/>
  <c r="J106" i="5" s="1"/>
  <c r="J95" i="5"/>
  <c r="J97" i="5"/>
  <c r="J105" i="5" s="1"/>
  <c r="J94" i="5"/>
  <c r="I105" i="5"/>
  <c r="I106" i="5"/>
  <c r="F106" i="5"/>
  <c r="F105" i="5"/>
  <c r="D97" i="5"/>
  <c r="D105" i="5" s="1"/>
  <c r="C95" i="5"/>
  <c r="C97" i="5"/>
  <c r="C105" i="5" s="1"/>
  <c r="C94" i="5"/>
  <c r="D98" i="5"/>
  <c r="D106" i="5" s="1"/>
  <c r="C98" i="5"/>
  <c r="C106" i="5" s="1"/>
</calcChain>
</file>

<file path=xl/sharedStrings.xml><?xml version="1.0" encoding="utf-8"?>
<sst xmlns="http://schemas.openxmlformats.org/spreadsheetml/2006/main" count="428" uniqueCount="179">
  <si>
    <t>Ain</t>
  </si>
  <si>
    <t>Aisne</t>
  </si>
  <si>
    <t>Allier</t>
  </si>
  <si>
    <t>Alpes-de-Haute-Provence</t>
  </si>
  <si>
    <t>Alpes-Maritimes</t>
  </si>
  <si>
    <t>Ardèche</t>
  </si>
  <si>
    <t>Ardennes</t>
  </si>
  <si>
    <t>Ariège</t>
  </si>
  <si>
    <t>Aube</t>
  </si>
  <si>
    <t>Aude</t>
  </si>
  <si>
    <t>Aveyron</t>
  </si>
  <si>
    <t>Bas-Rhin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</si>
  <si>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</si>
  <si>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</si>
  <si>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</si>
  <si>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</si>
  <si>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</si>
  <si>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</si>
  <si>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</si>
  <si>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</si>
  <si>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Côte-d'Or</t>
  </si>
  <si>
    <t>Côtes-d'Armor</t>
  </si>
  <si>
    <t>Creuse</t>
  </si>
  <si>
    <t>Deux-Sèvres</t>
  </si>
  <si>
    <t>Dordogne</t>
  </si>
  <si>
    <t>Doubs</t>
  </si>
  <si>
    <t>Drôme</t>
  </si>
  <si>
    <t>Eure</t>
  </si>
  <si>
    <t>Eure-et-Loir</t>
  </si>
  <si>
    <t>Finistère</t>
  </si>
  <si>
    <t>Gard</t>
  </si>
  <si>
    <t>Gers</t>
  </si>
  <si>
    <t>Gironde</t>
  </si>
  <si>
    <t>Haute-Corse</t>
  </si>
  <si>
    <t>Haute-Garonne</t>
  </si>
  <si>
    <t>Haute-Loire</t>
  </si>
  <si>
    <t>Haute-Marne</t>
  </si>
  <si>
    <t>Hautes-Alpes</t>
  </si>
  <si>
    <t>Haute-Saône</t>
  </si>
  <si>
    <t>Haute-Savoie</t>
  </si>
  <si>
    <t>Hautes-Pyrénées</t>
  </si>
  <si>
    <t>Haute-Vienne</t>
  </si>
  <si>
    <t>Haut-Rhin</t>
  </si>
  <si>
    <t>Hérault</t>
  </si>
  <si>
    <t>Ile-de-France Ouest (*)</t>
  </si>
  <si>
    <t>Ille-et-Vilaine</t>
  </si>
  <si>
    <t>Indre</t>
  </si>
  <si>
    <t>Indre-et-Loire</t>
  </si>
  <si>
    <t>Isère</t>
  </si>
  <si>
    <t>Jura</t>
  </si>
  <si>
    <t>Landes</t>
  </si>
  <si>
    <t>Loire</t>
  </si>
  <si>
    <t>Loire-Atlantique</t>
  </si>
  <si>
    <t>Loiret</t>
  </si>
  <si>
    <t>Loir-et-Cher</t>
  </si>
  <si>
    <t>Lot</t>
  </si>
  <si>
    <t>Lot-et-Garonne</t>
  </si>
  <si>
    <t>Lozère</t>
  </si>
  <si>
    <t>Maine-et-Loire</t>
  </si>
  <si>
    <t>Manche</t>
  </si>
  <si>
    <t>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</si>
  <si>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</si>
  <si>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</si>
  <si>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</si>
  <si>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</si>
  <si>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</si>
  <si>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</si>
  <si>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</si>
  <si>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</si>
  <si>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</si>
  <si>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</si>
  <si>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</si>
  <si>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</si>
  <si>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</si>
  <si>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</si>
  <si>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</si>
  <si>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</si>
  <si>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</si>
  <si>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</si>
  <si>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</si>
  <si>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Somme</t>
  </si>
  <si>
    <t>Tarn</t>
  </si>
  <si>
    <t>Tarn-et-Garonne</t>
  </si>
  <si>
    <t>Territoire de Belfort</t>
  </si>
  <si>
    <t>Var</t>
  </si>
  <si>
    <t>Vaucluse</t>
  </si>
  <si>
    <t>Vendée</t>
  </si>
  <si>
    <t>Vienne</t>
  </si>
  <si>
    <t>Vosges</t>
  </si>
  <si>
    <t>Yonne</t>
  </si>
  <si>
    <t>consulté le 14/02/2012</t>
  </si>
  <si>
    <t>http://agreste.maapar.lbn.fr/ReportFolders/ReportFolders.aspx</t>
  </si>
  <si>
    <t>http://agreste.agriculture.gouv.fr/publications_2/chiffres_donnees_56/statistiques_forestieres_2007_3924.html</t>
  </si>
  <si>
    <t>Source : Inventaire forestier national</t>
  </si>
  <si>
    <t>(*) L'Ile-de-France Ouest couvre l'ensemble des départements 75 + 78 + 91 à 95.</t>
  </si>
  <si>
    <t>(1) Il s'agit de l'année de référence du dernier inventaire départemental.</t>
  </si>
  <si>
    <t>Département</t>
  </si>
  <si>
    <t>Numin</t>
  </si>
  <si>
    <t>Forêts domaniales</t>
  </si>
  <si>
    <t>Année de référence (1)</t>
  </si>
  <si>
    <t>Forêts des collectivités</t>
  </si>
  <si>
    <t>Forêts privées</t>
  </si>
  <si>
    <t>Tableau 2a : Surface des terrains forestiers par utilisation et par catégorie de propriété (en ha)</t>
  </si>
  <si>
    <t>% Forêts domaniales</t>
  </si>
  <si>
    <t>% Forêts des collectivités</t>
  </si>
  <si>
    <t>% Forêts privées</t>
  </si>
  <si>
    <t>Total</t>
  </si>
  <si>
    <t>SOMME(D4:F4)</t>
  </si>
  <si>
    <t>D4/G4</t>
  </si>
  <si>
    <t>somme(g4:g93)</t>
  </si>
  <si>
    <t>% Total</t>
  </si>
  <si>
    <t>NomDep</t>
  </si>
  <si>
    <t>AnnRef</t>
  </si>
  <si>
    <t>ForDom</t>
  </si>
  <si>
    <t>ForColec</t>
  </si>
  <si>
    <t>ForPriv</t>
  </si>
  <si>
    <t>2A</t>
  </si>
  <si>
    <t>2B</t>
  </si>
  <si>
    <t>Ile-de-France Ouest</t>
  </si>
  <si>
    <t>NB&gt;0</t>
  </si>
  <si>
    <t>NB&gt;=0</t>
  </si>
  <si>
    <t>aplatissement</t>
  </si>
  <si>
    <t>asymétrie</t>
  </si>
  <si>
    <t>brut</t>
  </si>
  <si>
    <t>puiss</t>
  </si>
  <si>
    <t>log10</t>
  </si>
  <si>
    <t>Kurt&lt;0</t>
  </si>
  <si>
    <t>applatie</t>
  </si>
  <si>
    <t>Kurt&gt;0</t>
  </si>
  <si>
    <t>pointue</t>
  </si>
  <si>
    <t>Skew&lt;0</t>
  </si>
  <si>
    <t>négative</t>
  </si>
  <si>
    <t>Skew&gt;0</t>
  </si>
  <si>
    <t>positive</t>
  </si>
  <si>
    <t>minimax_aplat</t>
  </si>
  <si>
    <t>minimax_asym</t>
  </si>
  <si>
    <t>variable retenue</t>
  </si>
  <si>
    <t>REGACT</t>
  </si>
  <si>
    <t>NUTS2</t>
  </si>
  <si>
    <t>ARA</t>
  </si>
  <si>
    <t>RAL</t>
  </si>
  <si>
    <t>HDF</t>
  </si>
  <si>
    <t>PIC</t>
  </si>
  <si>
    <t>AUV</t>
  </si>
  <si>
    <t>PAC</t>
  </si>
  <si>
    <t>GES</t>
  </si>
  <si>
    <t>CAR</t>
  </si>
  <si>
    <t>OCC</t>
  </si>
  <si>
    <t>MPY</t>
  </si>
  <si>
    <t>LRO</t>
  </si>
  <si>
    <t>ALS</t>
  </si>
  <si>
    <t>NOR</t>
  </si>
  <si>
    <t>BNO</t>
  </si>
  <si>
    <t>NAQ</t>
  </si>
  <si>
    <t>PCA</t>
  </si>
  <si>
    <t>CVL</t>
  </si>
  <si>
    <t>LIM</t>
  </si>
  <si>
    <t>COR</t>
  </si>
  <si>
    <t>BFC</t>
  </si>
  <si>
    <t>BOU</t>
  </si>
  <si>
    <t>BRE</t>
  </si>
  <si>
    <t>AQU</t>
  </si>
  <si>
    <t>FCO</t>
  </si>
  <si>
    <t>HNO</t>
  </si>
  <si>
    <t>IDF</t>
  </si>
  <si>
    <t>PDL</t>
  </si>
  <si>
    <t>PLO</t>
  </si>
  <si>
    <t>LOR</t>
  </si>
  <si>
    <t>NPC</t>
  </si>
  <si>
    <t>dom_ha</t>
  </si>
  <si>
    <t>dom_ha_p2</t>
  </si>
  <si>
    <t>log_dom_ha</t>
  </si>
  <si>
    <t>col_ha</t>
  </si>
  <si>
    <t>col_ha_p2</t>
  </si>
  <si>
    <t>log_col_ha</t>
  </si>
  <si>
    <t>priv_ha</t>
  </si>
  <si>
    <t>priv_ha_p2</t>
  </si>
  <si>
    <t>log_priv_ha</t>
  </si>
  <si>
    <t>somme colonne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</si>
</sst>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\(#,##0.0\)"/>
  </numFmts>
  <fonts count="10" x14ac:knownFonts="1">
    <font>
      <sz val="9"/>
      <name val="Geneva"/>
    </font>
    <font>
      <sz val="9"/>
      <name val="Geneva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MS Sans Serif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165" fontId="7" fillId="0" borderId="0" xfId="0" applyNumberFormat="1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NumberFormat="1" applyFont="1" applyBorder="1" applyAlignment="1"/>
    <xf numFmtId="9" fontId="4" fillId="0" borderId="0" xfId="2" applyFont="1" applyBorder="1" applyAlignment="1"/>
    <xf numFmtId="0" fontId="8" fillId="0" borderId="1" xfId="1" applyBorder="1"/>
    <xf numFmtId="0" fontId="8" fillId="0" borderId="2" xfId="1" applyBorder="1"/>
    <xf numFmtId="0" fontId="8" fillId="0" borderId="3" xfId="1" applyBorder="1"/>
    <xf numFmtId="0" fontId="8" fillId="0" borderId="0" xfId="1" applyBorder="1"/>
    <xf numFmtId="0" fontId="8" fillId="0" borderId="4" xfId="1" applyBorder="1"/>
    <xf numFmtId="164" fontId="8" fillId="0" borderId="0" xfId="1" applyNumberFormat="1" applyBorder="1"/>
    <xf numFmtId="164" fontId="8" fillId="0" borderId="5" xfId="1" applyNumberFormat="1" applyBorder="1"/>
    <xf numFmtId="0" fontId="8" fillId="0" borderId="5" xfId="1" applyBorder="1"/>
    <xf numFmtId="0" fontId="8" fillId="0" borderId="6" xfId="1" applyFill="1" applyBorder="1"/>
    <xf numFmtId="0" fontId="8" fillId="0" borderId="7" xfId="1" applyFill="1" applyBorder="1"/>
    <xf numFmtId="0" fontId="8" fillId="0" borderId="8" xfId="1" applyFill="1" applyBorder="1"/>
    <xf numFmtId="0" fontId="8" fillId="0" borderId="9" xfId="1" applyFill="1" applyBorder="1"/>
    <xf numFmtId="0" fontId="8" fillId="0" borderId="0" xfId="1" applyFill="1" applyBorder="1"/>
    <xf numFmtId="0" fontId="8" fillId="0" borderId="10" xfId="1" applyFill="1" applyBorder="1"/>
    <xf numFmtId="0" fontId="8" fillId="0" borderId="4" xfId="1" applyFill="1" applyBorder="1"/>
    <xf numFmtId="0" fontId="8" fillId="0" borderId="5" xfId="1" applyFill="1" applyBorder="1"/>
    <xf numFmtId="9" fontId="9" fillId="0" borderId="4" xfId="3" applyFont="1" applyFill="1" applyBorder="1"/>
    <xf numFmtId="9" fontId="9" fillId="0" borderId="0" xfId="3" applyFont="1" applyFill="1" applyBorder="1"/>
    <xf numFmtId="2" fontId="8" fillId="0" borderId="4" xfId="1" applyNumberFormat="1" applyFill="1" applyBorder="1"/>
    <xf numFmtId="2" fontId="8" fillId="0" borderId="0" xfId="1" applyNumberFormat="1" applyFill="1" applyBorder="1"/>
    <xf numFmtId="2" fontId="8" fillId="0" borderId="5" xfId="1" applyNumberFormat="1" applyFill="1" applyBorder="1"/>
    <xf numFmtId="0" fontId="8" fillId="3" borderId="10" xfId="1" applyFill="1" applyBorder="1"/>
    <xf numFmtId="0" fontId="5" fillId="3" borderId="4" xfId="1" applyFont="1" applyFill="1" applyBorder="1"/>
    <xf numFmtId="0" fontId="8" fillId="4" borderId="0" xfId="1" applyFill="1" applyBorder="1"/>
    <xf numFmtId="0" fontId="8" fillId="4" borderId="5" xfId="1" applyFill="1" applyBorder="1"/>
    <xf numFmtId="0" fontId="5" fillId="0" borderId="4" xfId="1" applyFont="1" applyFill="1" applyBorder="1"/>
    <xf numFmtId="0" fontId="5" fillId="0" borderId="0" xfId="1" applyFont="1" applyFill="1" applyBorder="1"/>
    <xf numFmtId="0" fontId="8" fillId="3" borderId="4" xfId="1" applyFill="1" applyBorder="1"/>
    <xf numFmtId="164" fontId="8" fillId="0" borderId="4" xfId="1" applyNumberFormat="1" applyFill="1" applyBorder="1"/>
    <xf numFmtId="164" fontId="8" fillId="0" borderId="0" xfId="1" applyNumberFormat="1" applyFill="1" applyBorder="1"/>
    <xf numFmtId="164" fontId="8" fillId="0" borderId="5" xfId="1" applyNumberFormat="1" applyFill="1" applyBorder="1"/>
    <xf numFmtId="0" fontId="8" fillId="0" borderId="11" xfId="1" applyFill="1" applyBorder="1"/>
    <xf numFmtId="164" fontId="8" fillId="0" borderId="12" xfId="1" applyNumberFormat="1" applyFill="1" applyBorder="1"/>
    <xf numFmtId="164" fontId="8" fillId="0" borderId="13" xfId="1" applyNumberFormat="1" applyFill="1" applyBorder="1"/>
    <xf numFmtId="164" fontId="8" fillId="0" borderId="14" xfId="1" applyNumberFormat="1" applyFill="1" applyBorder="1"/>
    <xf numFmtId="0" fontId="8" fillId="0" borderId="0" xfId="1" applyFill="1" applyBorder="1" applyAlignment="1">
      <alignment horizontal="centerContinuous"/>
    </xf>
    <xf numFmtId="0" fontId="8" fillId="2" borderId="0" xfId="1" applyFill="1" applyBorder="1" applyAlignment="1">
      <alignment horizontal="centerContinuous"/>
    </xf>
    <xf numFmtId="2" fontId="8" fillId="5" borderId="4" xfId="1" applyNumberFormat="1" applyFill="1" applyBorder="1"/>
  </cellXfs>
  <cellStyles count="4">
    <cellStyle name="Normal" xfId="0" builtinId="0"/>
    <cellStyle name="Normal 2" xfId="1" xr:uid="{00000000-0005-0000-0000-000001000000}"/>
    <cellStyle name="Pourcentage" xfId="2" builtinId="5"/>
    <cellStyle name="Pourcentage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workbookViewId="0"/>
  </sheetViews>
  <sheetFormatPr baseColWidth="10" defaultRowHeight="11.4" x14ac:dyDescent="0.2"/>
  <cols>
    <col min="1" max="1" width="7.375" customWidth="1"/>
    <col min="2" max="2" width="16.875" style="4" customWidth="1"/>
    <col min="3" max="3" width="10.875" style="5" customWidth="1"/>
    <col min="4" max="4" width="11.75" style="4" customWidth="1"/>
    <col min="7" max="7" width="12.625" bestFit="1" customWidth="1"/>
  </cols>
  <sheetData>
    <row r="1" spans="1:13" ht="15.6" x14ac:dyDescent="0.3">
      <c r="A1" s="1" t="s">
        <v>102</v>
      </c>
      <c r="B1" s="2"/>
      <c r="C1" s="3"/>
      <c r="D1" s="2"/>
    </row>
    <row r="2" spans="1:13" ht="15.6" x14ac:dyDescent="0.3">
      <c r="A2" s="1"/>
      <c r="B2" s="2"/>
      <c r="C2" s="3"/>
      <c r="D2" s="2"/>
    </row>
    <row r="3" spans="1:13" s="7" customFormat="1" ht="24" x14ac:dyDescent="0.2">
      <c r="A3" s="7" t="s">
        <v>97</v>
      </c>
      <c r="B3" s="7" t="s">
        <v>96</v>
      </c>
      <c r="C3" s="7" t="s">
        <v>99</v>
      </c>
      <c r="D3" s="7" t="s">
        <v>98</v>
      </c>
      <c r="E3" s="7" t="s">
        <v>100</v>
      </c>
      <c r="F3" s="7" t="s">
        <v>101</v>
      </c>
      <c r="G3" s="7" t="s">
        <v>106</v>
      </c>
      <c r="H3" s="7" t="s">
        <v>103</v>
      </c>
      <c r="I3" s="7" t="s">
        <v>104</v>
      </c>
      <c r="J3" s="7" t="s">
        <v>105</v>
      </c>
      <c r="K3" s="7" t="s">
        <v>110</v>
      </c>
      <c r="L3" s="7" t="s">
        <v>137</v>
      </c>
      <c r="M3" s="7" t="s">
        <v>138</v>
      </c>
    </row>
    <row r="4" spans="1:13" s="6" customFormat="1" ht="12" x14ac:dyDescent="0.25">
      <c r="A4" s="6">
        <v>1</v>
      </c>
      <c r="B4" s="6" t="s">
        <v>0</v>
      </c>
      <c r="C4" s="6">
        <v>1995</v>
      </c>
      <c r="D4" s="6">
        <v>3059.3854200641999</v>
      </c>
      <c r="E4" s="6">
        <v>55477.877028594397</v>
      </c>
      <c r="F4" s="6">
        <v>120841.381918032</v>
      </c>
      <c r="G4" s="12" t="s">
        <v>107</v>
      </c>
      <c r="H4" s="13" t="s">
        <v>108</v>
      </c>
      <c r="L4" s="6" t="s">
        <v>139</v>
      </c>
      <c r="M4" s="6" t="s">
        <v>140</v>
      </c>
    </row>
    <row r="5" spans="1:13" s="6" customFormat="1" ht="12" x14ac:dyDescent="0.25">
      <c r="A5" s="6">
        <v>2</v>
      </c>
      <c r="B5" s="6" t="s">
        <v>1</v>
      </c>
      <c r="C5" s="6">
        <v>2003</v>
      </c>
      <c r="D5" s="6">
        <v>30295.675917231601</v>
      </c>
      <c r="E5" s="6">
        <v>6084.9303206021204</v>
      </c>
      <c r="F5" s="6">
        <v>87010.932954655495</v>
      </c>
      <c r="G5" s="13"/>
      <c r="L5" s="6" t="s">
        <v>141</v>
      </c>
      <c r="M5" s="6" t="s">
        <v>142</v>
      </c>
    </row>
    <row r="6" spans="1:13" s="6" customFormat="1" ht="12" x14ac:dyDescent="0.25">
      <c r="A6" s="6">
        <v>3</v>
      </c>
      <c r="B6" s="6" t="s">
        <v>2</v>
      </c>
      <c r="C6" s="6">
        <v>2001</v>
      </c>
      <c r="D6" s="6">
        <v>25500.687815384601</v>
      </c>
      <c r="E6" s="6">
        <v>1827.7480377777699</v>
      </c>
      <c r="F6" s="6">
        <v>95799.718435013201</v>
      </c>
      <c r="G6"/>
      <c r="H6" s="13"/>
      <c r="L6" s="6" t="s">
        <v>139</v>
      </c>
      <c r="M6" s="6" t="s">
        <v>143</v>
      </c>
    </row>
    <row r="7" spans="1:13" s="6" customFormat="1" ht="12" x14ac:dyDescent="0.25">
      <c r="A7" s="6">
        <v>4</v>
      </c>
      <c r="B7" s="6" t="s">
        <v>3</v>
      </c>
      <c r="C7" s="6">
        <v>1999</v>
      </c>
      <c r="D7" s="6">
        <v>65482.936640655702</v>
      </c>
      <c r="E7" s="6">
        <v>60379.231458812101</v>
      </c>
      <c r="F7" s="6">
        <v>217828.68136262201</v>
      </c>
      <c r="G7"/>
      <c r="H7" s="13"/>
      <c r="L7" s="6" t="s">
        <v>144</v>
      </c>
      <c r="M7" s="6" t="s">
        <v>144</v>
      </c>
    </row>
    <row r="8" spans="1:13" s="6" customFormat="1" ht="12" x14ac:dyDescent="0.25">
      <c r="A8" s="6">
        <v>6</v>
      </c>
      <c r="B8" s="6" t="s">
        <v>4</v>
      </c>
      <c r="C8" s="6">
        <v>2002</v>
      </c>
      <c r="D8" s="6">
        <v>14052.8435129342</v>
      </c>
      <c r="E8" s="6">
        <v>62171.788298293301</v>
      </c>
      <c r="F8" s="6">
        <v>148540.57054664101</v>
      </c>
      <c r="G8"/>
      <c r="H8" s="13"/>
      <c r="L8" s="6" t="s">
        <v>144</v>
      </c>
      <c r="M8" s="6" t="s">
        <v>144</v>
      </c>
    </row>
    <row r="9" spans="1:13" s="6" customFormat="1" ht="12" x14ac:dyDescent="0.25">
      <c r="A9" s="6">
        <v>7</v>
      </c>
      <c r="B9" s="6" t="s">
        <v>5</v>
      </c>
      <c r="C9" s="6">
        <v>1995</v>
      </c>
      <c r="D9" s="6">
        <v>11496.540615609299</v>
      </c>
      <c r="E9" s="6">
        <v>13407.0615353716</v>
      </c>
      <c r="F9" s="6">
        <v>227650.10655753801</v>
      </c>
      <c r="G9"/>
      <c r="H9" s="13"/>
      <c r="L9" s="6" t="s">
        <v>139</v>
      </c>
      <c r="M9" s="6" t="s">
        <v>140</v>
      </c>
    </row>
    <row r="10" spans="1:13" s="6" customFormat="1" ht="12" x14ac:dyDescent="0.25">
      <c r="A10" s="6">
        <v>8</v>
      </c>
      <c r="B10" s="6" t="s">
        <v>6</v>
      </c>
      <c r="C10" s="6">
        <v>1998</v>
      </c>
      <c r="D10" s="6">
        <v>29936.467550149198</v>
      </c>
      <c r="E10" s="6">
        <v>39855.187496999999</v>
      </c>
      <c r="F10" s="6">
        <v>79238.737509216997</v>
      </c>
      <c r="G10"/>
      <c r="H10" s="13"/>
      <c r="L10" s="6" t="s">
        <v>145</v>
      </c>
      <c r="M10" s="6" t="s">
        <v>146</v>
      </c>
    </row>
    <row r="11" spans="1:13" s="6" customFormat="1" ht="12" x14ac:dyDescent="0.25">
      <c r="A11" s="6">
        <v>9</v>
      </c>
      <c r="B11" s="6" t="s">
        <v>7</v>
      </c>
      <c r="C11" s="6">
        <v>1990</v>
      </c>
      <c r="D11" s="6">
        <v>34272.849880278001</v>
      </c>
      <c r="E11" s="6">
        <v>28791.133571659298</v>
      </c>
      <c r="F11" s="6">
        <v>138031.161561024</v>
      </c>
      <c r="G11"/>
      <c r="H11" s="13"/>
      <c r="L11" s="6" t="s">
        <v>147</v>
      </c>
      <c r="M11" s="6" t="s">
        <v>148</v>
      </c>
    </row>
    <row r="12" spans="1:13" s="6" customFormat="1" ht="12" x14ac:dyDescent="0.25">
      <c r="A12" s="6">
        <v>10</v>
      </c>
      <c r="B12" s="6" t="s">
        <v>8</v>
      </c>
      <c r="C12" s="6">
        <v>1994</v>
      </c>
      <c r="D12" s="6">
        <v>14494.8855</v>
      </c>
      <c r="E12" s="6">
        <v>30739.962890931201</v>
      </c>
      <c r="F12" s="6">
        <v>89917.953705221997</v>
      </c>
      <c r="G12"/>
      <c r="H12" s="13"/>
      <c r="L12" s="6" t="s">
        <v>145</v>
      </c>
      <c r="M12" s="6" t="s">
        <v>146</v>
      </c>
    </row>
    <row r="13" spans="1:13" s="6" customFormat="1" ht="12" x14ac:dyDescent="0.25">
      <c r="A13" s="6">
        <v>11</v>
      </c>
      <c r="B13" s="6" t="s">
        <v>9</v>
      </c>
      <c r="C13" s="6">
        <v>1989</v>
      </c>
      <c r="D13" s="6">
        <v>23588.664627972401</v>
      </c>
      <c r="E13" s="6">
        <v>27429.495529025</v>
      </c>
      <c r="F13" s="6">
        <v>129645.314354182</v>
      </c>
      <c r="G13"/>
      <c r="H13" s="13"/>
      <c r="L13" s="6" t="s">
        <v>147</v>
      </c>
      <c r="M13" s="6" t="s">
        <v>149</v>
      </c>
    </row>
    <row r="14" spans="1:13" s="6" customFormat="1" ht="12" x14ac:dyDescent="0.25">
      <c r="A14" s="6">
        <v>12</v>
      </c>
      <c r="B14" s="6" t="s">
        <v>10</v>
      </c>
      <c r="C14" s="6">
        <v>1994</v>
      </c>
      <c r="D14" s="6">
        <v>10694.786833333301</v>
      </c>
      <c r="E14" s="6">
        <v>8574.0982333333304</v>
      </c>
      <c r="F14" s="6">
        <v>226646.88682420101</v>
      </c>
      <c r="G14"/>
      <c r="H14" s="13"/>
      <c r="L14" s="6" t="s">
        <v>147</v>
      </c>
      <c r="M14" s="6" t="s">
        <v>148</v>
      </c>
    </row>
    <row r="15" spans="1:13" s="6" customFormat="1" ht="12" x14ac:dyDescent="0.25">
      <c r="A15" s="6">
        <v>67</v>
      </c>
      <c r="B15" s="6" t="s">
        <v>11</v>
      </c>
      <c r="C15" s="6">
        <v>2002</v>
      </c>
      <c r="D15" s="6">
        <v>55792.351384924303</v>
      </c>
      <c r="E15" s="6">
        <v>75539.777482333404</v>
      </c>
      <c r="F15" s="6">
        <v>42461.833704785</v>
      </c>
      <c r="G15"/>
      <c r="H15" s="13"/>
      <c r="L15" s="6" t="s">
        <v>145</v>
      </c>
      <c r="M15" s="6" t="s">
        <v>150</v>
      </c>
    </row>
    <row r="16" spans="1:13" s="6" customFormat="1" ht="12" x14ac:dyDescent="0.25">
      <c r="A16" s="6">
        <v>13</v>
      </c>
      <c r="B16" s="6" t="s">
        <v>12</v>
      </c>
      <c r="C16" s="6">
        <v>2003</v>
      </c>
      <c r="D16" s="6">
        <v>1598.6844680635199</v>
      </c>
      <c r="E16" s="6">
        <v>28247.9861900094</v>
      </c>
      <c r="F16" s="6">
        <v>78808.743373644596</v>
      </c>
      <c r="G16"/>
      <c r="H16" s="13"/>
      <c r="L16" s="6" t="s">
        <v>144</v>
      </c>
      <c r="M16" s="6" t="s">
        <v>144</v>
      </c>
    </row>
    <row r="17" spans="1:13" s="6" customFormat="1" ht="12" x14ac:dyDescent="0.25">
      <c r="A17" s="6">
        <v>14</v>
      </c>
      <c r="B17" s="6" t="s">
        <v>13</v>
      </c>
      <c r="C17" s="6">
        <v>2000</v>
      </c>
      <c r="D17" s="6">
        <v>3888.0890182285598</v>
      </c>
      <c r="E17" s="6">
        <v>724.43370217270694</v>
      </c>
      <c r="F17" s="6">
        <v>41149.720711616101</v>
      </c>
      <c r="G17"/>
      <c r="H17" s="13"/>
      <c r="L17" s="6" t="s">
        <v>151</v>
      </c>
      <c r="M17" s="6" t="s">
        <v>152</v>
      </c>
    </row>
    <row r="18" spans="1:13" s="6" customFormat="1" ht="12" x14ac:dyDescent="0.25">
      <c r="A18" s="6">
        <v>15</v>
      </c>
      <c r="B18" s="6" t="s">
        <v>14</v>
      </c>
      <c r="C18" s="6">
        <v>2004</v>
      </c>
      <c r="D18" s="6">
        <v>1903.14961073011</v>
      </c>
      <c r="E18" s="6">
        <v>23632.621068972501</v>
      </c>
      <c r="F18" s="6">
        <v>127180.059085671</v>
      </c>
      <c r="G18"/>
      <c r="H18" s="13"/>
      <c r="L18" s="6" t="s">
        <v>139</v>
      </c>
      <c r="M18" s="6" t="s">
        <v>143</v>
      </c>
    </row>
    <row r="19" spans="1:13" s="6" customFormat="1" ht="12" x14ac:dyDescent="0.25">
      <c r="A19" s="6">
        <v>16</v>
      </c>
      <c r="B19" s="6" t="s">
        <v>15</v>
      </c>
      <c r="C19" s="6">
        <v>1993</v>
      </c>
      <c r="D19" s="6">
        <v>5414.7003198995799</v>
      </c>
      <c r="E19" s="6">
        <v>899.25820396348604</v>
      </c>
      <c r="F19" s="6">
        <v>111369.44992229099</v>
      </c>
      <c r="G19"/>
      <c r="H19" s="13"/>
      <c r="L19" s="6" t="s">
        <v>153</v>
      </c>
      <c r="M19" s="6" t="s">
        <v>154</v>
      </c>
    </row>
    <row r="20" spans="1:13" s="6" customFormat="1" ht="12" x14ac:dyDescent="0.25">
      <c r="A20" s="6">
        <v>17</v>
      </c>
      <c r="B20" s="6" t="s">
        <v>16</v>
      </c>
      <c r="C20" s="6">
        <v>1993</v>
      </c>
      <c r="D20" s="6">
        <v>8228.0307945982004</v>
      </c>
      <c r="E20" s="6">
        <v>2047.6911</v>
      </c>
      <c r="F20" s="6">
        <v>92668.102035469507</v>
      </c>
      <c r="G20"/>
      <c r="H20" s="13"/>
      <c r="L20" s="6" t="s">
        <v>153</v>
      </c>
      <c r="M20" s="6" t="s">
        <v>154</v>
      </c>
    </row>
    <row r="21" spans="1:13" s="6" customFormat="1" ht="12" x14ac:dyDescent="0.25">
      <c r="A21" s="6">
        <v>18</v>
      </c>
      <c r="B21" s="6" t="s">
        <v>17</v>
      </c>
      <c r="C21" s="6">
        <v>1999</v>
      </c>
      <c r="D21" s="6">
        <v>16324.0107115922</v>
      </c>
      <c r="E21" s="6">
        <v>8103.5920779113803</v>
      </c>
      <c r="F21" s="6">
        <v>147391.295285314</v>
      </c>
      <c r="G21"/>
      <c r="H21" s="13"/>
      <c r="L21" s="6" t="s">
        <v>155</v>
      </c>
      <c r="M21" s="6" t="s">
        <v>155</v>
      </c>
    </row>
    <row r="22" spans="1:13" s="6" customFormat="1" ht="12" x14ac:dyDescent="0.25">
      <c r="A22" s="6">
        <v>19</v>
      </c>
      <c r="B22" s="6" t="s">
        <v>18</v>
      </c>
      <c r="C22" s="6">
        <v>2003</v>
      </c>
      <c r="D22" s="6">
        <v>1969.9642268571399</v>
      </c>
      <c r="E22" s="6">
        <v>10693.6861349996</v>
      </c>
      <c r="F22" s="6">
        <v>254515.614793688</v>
      </c>
      <c r="G22"/>
      <c r="H22" s="13"/>
      <c r="L22" s="6" t="s">
        <v>153</v>
      </c>
      <c r="M22" s="6" t="s">
        <v>156</v>
      </c>
    </row>
    <row r="23" spans="1:13" s="6" customFormat="1" ht="12" x14ac:dyDescent="0.25">
      <c r="A23" s="6">
        <v>201</v>
      </c>
      <c r="B23" s="6" t="s">
        <v>19</v>
      </c>
      <c r="C23" s="6">
        <v>2003</v>
      </c>
      <c r="D23" s="6">
        <v>15306.481704776301</v>
      </c>
      <c r="E23" s="6">
        <v>35917.370290675499</v>
      </c>
      <c r="F23" s="6">
        <v>173354.08550396701</v>
      </c>
      <c r="G23"/>
      <c r="H23" s="13"/>
      <c r="L23" s="6" t="s">
        <v>157</v>
      </c>
      <c r="M23" s="6" t="s">
        <v>157</v>
      </c>
    </row>
    <row r="24" spans="1:13" s="6" customFormat="1" ht="12" x14ac:dyDescent="0.25">
      <c r="A24" s="6">
        <v>21</v>
      </c>
      <c r="B24" s="6" t="s">
        <v>20</v>
      </c>
      <c r="C24" s="6">
        <v>2004</v>
      </c>
      <c r="D24" s="6">
        <v>46616.228374072998</v>
      </c>
      <c r="E24" s="6">
        <v>114464.178813623</v>
      </c>
      <c r="F24" s="6">
        <v>156898.98136436599</v>
      </c>
      <c r="G24"/>
      <c r="H24" s="13"/>
      <c r="L24" s="6" t="s">
        <v>158</v>
      </c>
      <c r="M24" s="6" t="s">
        <v>159</v>
      </c>
    </row>
    <row r="25" spans="1:13" s="6" customFormat="1" ht="12" x14ac:dyDescent="0.25">
      <c r="A25" s="6">
        <v>22</v>
      </c>
      <c r="B25" s="6" t="s">
        <v>21</v>
      </c>
      <c r="C25" s="6">
        <v>1995</v>
      </c>
      <c r="D25" s="6">
        <v>3566.6648</v>
      </c>
      <c r="E25" s="6">
        <v>1671.0320346938699</v>
      </c>
      <c r="F25" s="6">
        <v>77621.986706216194</v>
      </c>
      <c r="G25"/>
      <c r="H25" s="13"/>
      <c r="L25" s="6" t="s">
        <v>160</v>
      </c>
      <c r="M25" s="6" t="s">
        <v>160</v>
      </c>
    </row>
    <row r="26" spans="1:13" s="6" customFormat="1" ht="12" x14ac:dyDescent="0.25">
      <c r="A26" s="6">
        <v>23</v>
      </c>
      <c r="B26" s="6" t="s">
        <v>22</v>
      </c>
      <c r="C26" s="6">
        <v>2004</v>
      </c>
      <c r="D26" s="6">
        <v>6384.9916684579503</v>
      </c>
      <c r="E26" s="6">
        <v>6426.6658481185896</v>
      </c>
      <c r="F26" s="6">
        <v>154292.228737831</v>
      </c>
      <c r="G26"/>
      <c r="H26" s="13"/>
      <c r="L26" s="6" t="s">
        <v>153</v>
      </c>
      <c r="M26" s="6" t="s">
        <v>156</v>
      </c>
    </row>
    <row r="27" spans="1:13" s="6" customFormat="1" ht="12" x14ac:dyDescent="0.25">
      <c r="A27" s="6">
        <v>79</v>
      </c>
      <c r="B27" s="6" t="s">
        <v>23</v>
      </c>
      <c r="C27" s="6">
        <v>1995</v>
      </c>
      <c r="D27" s="6">
        <v>7561.3008999999902</v>
      </c>
      <c r="E27" s="6">
        <v>153.96149999999901</v>
      </c>
      <c r="F27" s="6">
        <v>41094.007622889199</v>
      </c>
      <c r="G27"/>
      <c r="H27" s="13"/>
      <c r="L27" s="6" t="s">
        <v>153</v>
      </c>
      <c r="M27" s="6" t="s">
        <v>154</v>
      </c>
    </row>
    <row r="28" spans="1:13" s="6" customFormat="1" ht="12" x14ac:dyDescent="0.25">
      <c r="A28" s="6">
        <v>24</v>
      </c>
      <c r="B28" s="6" t="s">
        <v>24</v>
      </c>
      <c r="C28" s="6">
        <v>1992</v>
      </c>
      <c r="D28" s="6">
        <v>2118.76674632611</v>
      </c>
      <c r="E28" s="6">
        <v>899.78394198424098</v>
      </c>
      <c r="F28" s="6">
        <v>393800.18249194202</v>
      </c>
      <c r="G28"/>
      <c r="H28" s="13"/>
      <c r="L28" s="6" t="s">
        <v>153</v>
      </c>
      <c r="M28" s="6" t="s">
        <v>161</v>
      </c>
    </row>
    <row r="29" spans="1:13" s="6" customFormat="1" ht="12" x14ac:dyDescent="0.25">
      <c r="A29" s="6">
        <v>25</v>
      </c>
      <c r="B29" s="6" t="s">
        <v>25</v>
      </c>
      <c r="C29" s="6">
        <v>1994</v>
      </c>
      <c r="D29" s="6">
        <v>5993.1136999999899</v>
      </c>
      <c r="E29" s="6">
        <v>116642.638220279</v>
      </c>
      <c r="F29" s="6">
        <v>95359.922031386406</v>
      </c>
      <c r="G29"/>
      <c r="H29" s="13"/>
      <c r="L29" s="6" t="s">
        <v>158</v>
      </c>
      <c r="M29" s="6" t="s">
        <v>162</v>
      </c>
    </row>
    <row r="30" spans="1:13" s="6" customFormat="1" ht="12" x14ac:dyDescent="0.25">
      <c r="A30" s="6">
        <v>26</v>
      </c>
      <c r="B30" s="6" t="s">
        <v>26</v>
      </c>
      <c r="C30" s="6">
        <v>1996</v>
      </c>
      <c r="D30" s="6">
        <v>39318.041943927201</v>
      </c>
      <c r="E30" s="6">
        <v>36706.489874972103</v>
      </c>
      <c r="F30" s="6">
        <v>208839.759118502</v>
      </c>
      <c r="G30"/>
      <c r="H30" s="13"/>
      <c r="L30" s="6" t="s">
        <v>139</v>
      </c>
      <c r="M30" s="6" t="s">
        <v>140</v>
      </c>
    </row>
    <row r="31" spans="1:13" s="6" customFormat="1" ht="12" x14ac:dyDescent="0.25">
      <c r="A31" s="6">
        <v>27</v>
      </c>
      <c r="B31" s="6" t="s">
        <v>27</v>
      </c>
      <c r="C31" s="6">
        <v>2002</v>
      </c>
      <c r="D31" s="6">
        <v>13264.6697629999</v>
      </c>
      <c r="E31" s="6">
        <v>3183.79977344594</v>
      </c>
      <c r="F31" s="6">
        <v>109937.734031357</v>
      </c>
      <c r="G31"/>
      <c r="H31" s="13"/>
      <c r="L31" s="6" t="s">
        <v>151</v>
      </c>
      <c r="M31" s="6" t="s">
        <v>163</v>
      </c>
    </row>
    <row r="32" spans="1:13" s="6" customFormat="1" ht="12" x14ac:dyDescent="0.25">
      <c r="A32" s="6">
        <v>28</v>
      </c>
      <c r="B32" s="6" t="s">
        <v>28</v>
      </c>
      <c r="C32" s="6">
        <v>2004</v>
      </c>
      <c r="D32" s="6">
        <v>10089.001878344199</v>
      </c>
      <c r="E32" s="6">
        <v>237.93462625000001</v>
      </c>
      <c r="F32" s="6">
        <v>60671.738332043104</v>
      </c>
      <c r="G32"/>
      <c r="H32" s="13"/>
      <c r="L32" s="6" t="s">
        <v>155</v>
      </c>
      <c r="M32" s="6" t="s">
        <v>155</v>
      </c>
    </row>
    <row r="33" spans="1:13" s="6" customFormat="1" ht="12" x14ac:dyDescent="0.25">
      <c r="A33" s="6">
        <v>29</v>
      </c>
      <c r="B33" s="6" t="s">
        <v>29</v>
      </c>
      <c r="C33" s="6">
        <v>1996</v>
      </c>
      <c r="D33" s="6">
        <v>4524.1352814973698</v>
      </c>
      <c r="E33" s="6">
        <v>1497.81623435189</v>
      </c>
      <c r="F33" s="6">
        <v>68748.006884111397</v>
      </c>
      <c r="G33"/>
      <c r="H33" s="13"/>
      <c r="L33" s="6" t="s">
        <v>160</v>
      </c>
      <c r="M33" s="6" t="s">
        <v>160</v>
      </c>
    </row>
    <row r="34" spans="1:13" s="6" customFormat="1" ht="12" x14ac:dyDescent="0.25">
      <c r="A34" s="6">
        <v>30</v>
      </c>
      <c r="B34" s="6" t="s">
        <v>30</v>
      </c>
      <c r="C34" s="6">
        <v>1993</v>
      </c>
      <c r="D34" s="6">
        <v>23369.143653896699</v>
      </c>
      <c r="E34" s="6">
        <v>36204.401782105102</v>
      </c>
      <c r="F34" s="6">
        <v>157698.57401989901</v>
      </c>
      <c r="G34"/>
      <c r="H34" s="13"/>
      <c r="L34" s="6" t="s">
        <v>147</v>
      </c>
      <c r="M34" s="6" t="s">
        <v>149</v>
      </c>
    </row>
    <row r="35" spans="1:13" s="6" customFormat="1" ht="12" x14ac:dyDescent="0.25">
      <c r="A35" s="6">
        <v>32</v>
      </c>
      <c r="B35" s="6" t="s">
        <v>31</v>
      </c>
      <c r="C35" s="6">
        <v>2001</v>
      </c>
      <c r="D35" s="6">
        <v>1590.6387466666599</v>
      </c>
      <c r="E35" s="6">
        <v>2487.1259226495999</v>
      </c>
      <c r="F35" s="6">
        <v>80846.585258830804</v>
      </c>
      <c r="G35"/>
      <c r="H35" s="13"/>
      <c r="L35" s="6" t="s">
        <v>147</v>
      </c>
      <c r="M35" s="6" t="s">
        <v>148</v>
      </c>
    </row>
    <row r="36" spans="1:13" s="6" customFormat="1" ht="12" x14ac:dyDescent="0.25">
      <c r="A36" s="6">
        <v>33</v>
      </c>
      <c r="B36" s="6" t="s">
        <v>32</v>
      </c>
      <c r="C36" s="6">
        <v>1998</v>
      </c>
      <c r="D36" s="6">
        <v>21404.543846327699</v>
      </c>
      <c r="E36" s="6">
        <v>11142.706240558</v>
      </c>
      <c r="F36" s="6">
        <v>450674.99422315398</v>
      </c>
      <c r="G36"/>
      <c r="H36" s="13"/>
      <c r="L36" s="6" t="s">
        <v>153</v>
      </c>
      <c r="M36" s="6" t="s">
        <v>161</v>
      </c>
    </row>
    <row r="37" spans="1:13" s="6" customFormat="1" ht="12" x14ac:dyDescent="0.25">
      <c r="A37" s="6">
        <v>202</v>
      </c>
      <c r="B37" s="6" t="s">
        <v>33</v>
      </c>
      <c r="C37" s="6">
        <v>2004</v>
      </c>
      <c r="D37" s="6">
        <v>18838.0716702311</v>
      </c>
      <c r="E37" s="6">
        <v>22851.813730784499</v>
      </c>
      <c r="F37" s="6">
        <v>135548.897109165</v>
      </c>
      <c r="G37"/>
      <c r="H37" s="13"/>
      <c r="L37" s="6" t="s">
        <v>157</v>
      </c>
      <c r="M37" s="6" t="s">
        <v>157</v>
      </c>
    </row>
    <row r="38" spans="1:13" s="6" customFormat="1" ht="12" x14ac:dyDescent="0.25">
      <c r="A38" s="6">
        <v>31</v>
      </c>
      <c r="B38" s="6" t="s">
        <v>34</v>
      </c>
      <c r="C38" s="6">
        <v>2000</v>
      </c>
      <c r="D38" s="6">
        <v>12720.4875017872</v>
      </c>
      <c r="E38" s="6">
        <v>25854.391144174399</v>
      </c>
      <c r="F38" s="6">
        <v>86811.388940574005</v>
      </c>
      <c r="G38"/>
      <c r="H38" s="13"/>
      <c r="L38" s="6" t="s">
        <v>147</v>
      </c>
      <c r="M38" s="6" t="s">
        <v>148</v>
      </c>
    </row>
    <row r="39" spans="1:13" s="6" customFormat="1" ht="12" x14ac:dyDescent="0.25">
      <c r="A39" s="6">
        <v>43</v>
      </c>
      <c r="B39" s="6" t="s">
        <v>35</v>
      </c>
      <c r="C39" s="6">
        <v>2002</v>
      </c>
      <c r="D39" s="6">
        <v>3549.49385494954</v>
      </c>
      <c r="E39" s="6">
        <v>14897.622057062301</v>
      </c>
      <c r="F39" s="6">
        <v>167851.06766780099</v>
      </c>
      <c r="G39"/>
      <c r="H39" s="13"/>
      <c r="L39" s="6" t="s">
        <v>139</v>
      </c>
      <c r="M39" s="6" t="s">
        <v>143</v>
      </c>
    </row>
    <row r="40" spans="1:13" s="6" customFormat="1" ht="12" x14ac:dyDescent="0.25">
      <c r="A40" s="6">
        <v>51</v>
      </c>
      <c r="B40" s="6" t="s">
        <v>36</v>
      </c>
      <c r="C40" s="6">
        <v>1996</v>
      </c>
      <c r="D40" s="6">
        <v>31312.969244229</v>
      </c>
      <c r="E40" s="6">
        <v>102178.716415107</v>
      </c>
      <c r="F40" s="6">
        <v>111909.638198773</v>
      </c>
      <c r="G40"/>
      <c r="H40" s="13"/>
      <c r="L40" s="6" t="s">
        <v>145</v>
      </c>
      <c r="M40" s="6" t="s">
        <v>146</v>
      </c>
    </row>
    <row r="41" spans="1:13" s="6" customFormat="1" ht="12" x14ac:dyDescent="0.25">
      <c r="A41" s="6">
        <v>5</v>
      </c>
      <c r="B41" s="6" t="s">
        <v>37</v>
      </c>
      <c r="C41" s="6">
        <v>1997</v>
      </c>
      <c r="D41" s="6">
        <v>27490.4052510234</v>
      </c>
      <c r="E41" s="6">
        <v>72789.051079720302</v>
      </c>
      <c r="F41" s="6">
        <v>93296.962254163795</v>
      </c>
      <c r="G41"/>
      <c r="H41" s="13"/>
      <c r="L41" s="6" t="s">
        <v>144</v>
      </c>
      <c r="M41" s="6" t="s">
        <v>144</v>
      </c>
    </row>
    <row r="42" spans="1:13" s="6" customFormat="1" ht="12" x14ac:dyDescent="0.25">
      <c r="A42" s="6">
        <v>70</v>
      </c>
      <c r="B42" s="6" t="s">
        <v>38</v>
      </c>
      <c r="C42" s="6">
        <v>1995</v>
      </c>
      <c r="D42" s="6">
        <v>7827.8138426762698</v>
      </c>
      <c r="E42" s="6">
        <v>122857.943994341</v>
      </c>
      <c r="F42" s="6">
        <v>93471.598074338297</v>
      </c>
      <c r="G42"/>
      <c r="H42" s="13"/>
      <c r="L42" s="6" t="s">
        <v>158</v>
      </c>
      <c r="M42" s="6" t="s">
        <v>162</v>
      </c>
    </row>
    <row r="43" spans="1:13" s="6" customFormat="1" ht="12" x14ac:dyDescent="0.25">
      <c r="A43" s="6">
        <v>74</v>
      </c>
      <c r="B43" s="6" t="s">
        <v>39</v>
      </c>
      <c r="C43" s="6">
        <v>1998</v>
      </c>
      <c r="D43" s="6">
        <v>4047.6428671687199</v>
      </c>
      <c r="E43" s="6">
        <v>48973.1720043319</v>
      </c>
      <c r="F43" s="6">
        <v>125603.268189255</v>
      </c>
      <c r="G43"/>
      <c r="H43" s="13"/>
      <c r="L43" s="6" t="s">
        <v>139</v>
      </c>
      <c r="M43" s="6" t="s">
        <v>140</v>
      </c>
    </row>
    <row r="44" spans="1:13" s="6" customFormat="1" ht="12" x14ac:dyDescent="0.25">
      <c r="A44" s="6">
        <v>65</v>
      </c>
      <c r="B44" s="6" t="s">
        <v>40</v>
      </c>
      <c r="C44" s="6">
        <v>1997</v>
      </c>
      <c r="D44" s="6">
        <v>5562.8724052866401</v>
      </c>
      <c r="E44" s="6">
        <v>56950.965157896702</v>
      </c>
      <c r="F44" s="6">
        <v>68998.9617319276</v>
      </c>
      <c r="G44"/>
      <c r="H44" s="13"/>
      <c r="L44" s="6" t="s">
        <v>147</v>
      </c>
      <c r="M44" s="6" t="s">
        <v>148</v>
      </c>
    </row>
    <row r="45" spans="1:13" s="6" customFormat="1" ht="12" x14ac:dyDescent="0.25">
      <c r="A45" s="6">
        <v>87</v>
      </c>
      <c r="B45" s="6" t="s">
        <v>41</v>
      </c>
      <c r="C45" s="6">
        <v>2004</v>
      </c>
      <c r="D45" s="6">
        <v>363.41547700000001</v>
      </c>
      <c r="E45" s="6">
        <v>3924.1296528888802</v>
      </c>
      <c r="F45" s="6">
        <v>145708.90953647101</v>
      </c>
      <c r="G45"/>
      <c r="H45" s="13"/>
      <c r="L45" s="6" t="s">
        <v>153</v>
      </c>
      <c r="M45" s="6" t="s">
        <v>156</v>
      </c>
    </row>
    <row r="46" spans="1:13" s="6" customFormat="1" ht="12" x14ac:dyDescent="0.25">
      <c r="A46" s="6">
        <v>68</v>
      </c>
      <c r="B46" s="6" t="s">
        <v>42</v>
      </c>
      <c r="C46" s="6">
        <v>1999</v>
      </c>
      <c r="D46" s="6">
        <v>21163.356477680099</v>
      </c>
      <c r="E46" s="6">
        <v>83853.283196102304</v>
      </c>
      <c r="F46" s="6">
        <v>37641.330736298602</v>
      </c>
      <c r="G46"/>
      <c r="H46" s="13"/>
      <c r="L46" s="6" t="s">
        <v>145</v>
      </c>
      <c r="M46" s="6" t="s">
        <v>150</v>
      </c>
    </row>
    <row r="47" spans="1:13" s="6" customFormat="1" ht="12" x14ac:dyDescent="0.25">
      <c r="A47" s="6">
        <v>34</v>
      </c>
      <c r="B47" s="6" t="s">
        <v>43</v>
      </c>
      <c r="C47" s="6">
        <v>1996</v>
      </c>
      <c r="D47" s="6">
        <v>24103.508879264798</v>
      </c>
      <c r="E47" s="6">
        <v>14634.405815124001</v>
      </c>
      <c r="F47" s="6">
        <v>164426.0039209</v>
      </c>
      <c r="G47"/>
      <c r="H47" s="13"/>
      <c r="L47" s="6" t="s">
        <v>147</v>
      </c>
      <c r="M47" s="6" t="s">
        <v>149</v>
      </c>
    </row>
    <row r="48" spans="1:13" s="6" customFormat="1" ht="12" x14ac:dyDescent="0.25">
      <c r="A48" s="6">
        <v>110</v>
      </c>
      <c r="B48" s="6" t="s">
        <v>44</v>
      </c>
      <c r="C48" s="6">
        <v>2003</v>
      </c>
      <c r="D48" s="6">
        <v>37825.510548415798</v>
      </c>
      <c r="E48" s="6">
        <v>6992.4387046011598</v>
      </c>
      <c r="F48" s="6">
        <v>96714.017409045802</v>
      </c>
      <c r="G48"/>
      <c r="H48" s="13"/>
      <c r="L48" s="6" t="s">
        <v>164</v>
      </c>
      <c r="M48" s="6" t="s">
        <v>164</v>
      </c>
    </row>
    <row r="49" spans="1:13" s="6" customFormat="1" ht="12" x14ac:dyDescent="0.25">
      <c r="A49" s="6">
        <v>35</v>
      </c>
      <c r="B49" s="6" t="s">
        <v>45</v>
      </c>
      <c r="C49" s="6">
        <v>1995</v>
      </c>
      <c r="D49" s="6">
        <v>8768.4418999999907</v>
      </c>
      <c r="E49" s="6">
        <v>1093.18235</v>
      </c>
      <c r="F49" s="6">
        <v>46633.888957575698</v>
      </c>
      <c r="G49"/>
      <c r="H49" s="13"/>
      <c r="L49" s="6" t="s">
        <v>160</v>
      </c>
      <c r="M49" s="6" t="s">
        <v>160</v>
      </c>
    </row>
    <row r="50" spans="1:13" s="6" customFormat="1" ht="12" x14ac:dyDescent="0.25">
      <c r="A50" s="6">
        <v>36</v>
      </c>
      <c r="B50" s="6" t="s">
        <v>46</v>
      </c>
      <c r="C50" s="6">
        <v>1997</v>
      </c>
      <c r="D50" s="6">
        <v>12304.742521153799</v>
      </c>
      <c r="E50" s="6">
        <v>1645.6903</v>
      </c>
      <c r="F50" s="6">
        <v>104081.122026699</v>
      </c>
      <c r="G50"/>
      <c r="H50" s="13"/>
      <c r="L50" s="6" t="s">
        <v>155</v>
      </c>
      <c r="M50" s="6" t="s">
        <v>155</v>
      </c>
    </row>
    <row r="51" spans="1:13" s="6" customFormat="1" ht="12" x14ac:dyDescent="0.25">
      <c r="A51" s="6">
        <v>37</v>
      </c>
      <c r="B51" s="6" t="s">
        <v>47</v>
      </c>
      <c r="C51" s="6">
        <v>1999</v>
      </c>
      <c r="D51" s="6">
        <v>8819.3225898375804</v>
      </c>
      <c r="E51" s="6">
        <v>5316.0819302014697</v>
      </c>
      <c r="F51" s="6">
        <v>136011.18712500299</v>
      </c>
      <c r="G51"/>
      <c r="H51" s="13"/>
      <c r="L51" s="6" t="s">
        <v>155</v>
      </c>
      <c r="M51" s="6" t="s">
        <v>155</v>
      </c>
    </row>
    <row r="52" spans="1:13" s="6" customFormat="1" ht="12" x14ac:dyDescent="0.25">
      <c r="A52" s="6">
        <v>38</v>
      </c>
      <c r="B52" s="6" t="s">
        <v>48</v>
      </c>
      <c r="C52" s="6">
        <v>1997</v>
      </c>
      <c r="D52" s="6">
        <v>20131.844505607802</v>
      </c>
      <c r="E52" s="6">
        <v>56547.799890632297</v>
      </c>
      <c r="F52" s="6">
        <v>177521.33261736101</v>
      </c>
      <c r="G52"/>
      <c r="H52" s="13"/>
      <c r="L52" s="6" t="s">
        <v>139</v>
      </c>
      <c r="M52" s="6" t="s">
        <v>140</v>
      </c>
    </row>
    <row r="53" spans="1:13" s="6" customFormat="1" ht="12" x14ac:dyDescent="0.25">
      <c r="A53" s="6">
        <v>39</v>
      </c>
      <c r="B53" s="6" t="s">
        <v>49</v>
      </c>
      <c r="C53" s="6">
        <v>1992</v>
      </c>
      <c r="D53" s="6">
        <v>22755.914680685899</v>
      </c>
      <c r="E53" s="6">
        <v>97703.299332972296</v>
      </c>
      <c r="F53" s="6">
        <v>102597.07524671299</v>
      </c>
      <c r="G53"/>
      <c r="H53" s="13"/>
      <c r="L53" s="6" t="s">
        <v>158</v>
      </c>
      <c r="M53" s="6" t="s">
        <v>162</v>
      </c>
    </row>
    <row r="54" spans="1:13" s="6" customFormat="1" ht="12" x14ac:dyDescent="0.25">
      <c r="A54" s="6">
        <v>40</v>
      </c>
      <c r="B54" s="6" t="s">
        <v>50</v>
      </c>
      <c r="C54" s="6">
        <v>1999</v>
      </c>
      <c r="D54" s="6">
        <v>22785.018887160601</v>
      </c>
      <c r="E54" s="6">
        <v>26156.365784686699</v>
      </c>
      <c r="F54" s="6">
        <v>528213.727530526</v>
      </c>
      <c r="G54"/>
      <c r="H54" s="13"/>
      <c r="L54" s="6" t="s">
        <v>153</v>
      </c>
      <c r="M54" s="6" t="s">
        <v>161</v>
      </c>
    </row>
    <row r="55" spans="1:13" s="6" customFormat="1" ht="12" x14ac:dyDescent="0.25">
      <c r="A55" s="6">
        <v>42</v>
      </c>
      <c r="B55" s="6" t="s">
        <v>51</v>
      </c>
      <c r="C55" s="6">
        <v>1993</v>
      </c>
      <c r="D55" s="6">
        <v>0</v>
      </c>
      <c r="E55" s="6">
        <v>6408.13718187622</v>
      </c>
      <c r="F55" s="6">
        <v>120312.47961713</v>
      </c>
      <c r="G55"/>
      <c r="H55" s="13"/>
      <c r="L55" s="6" t="s">
        <v>139</v>
      </c>
      <c r="M55" s="6" t="s">
        <v>140</v>
      </c>
    </row>
    <row r="56" spans="1:13" s="6" customFormat="1" ht="12" x14ac:dyDescent="0.25">
      <c r="A56" s="6">
        <v>44</v>
      </c>
      <c r="B56" s="6" t="s">
        <v>52</v>
      </c>
      <c r="C56" s="6">
        <v>2000</v>
      </c>
      <c r="D56" s="6">
        <v>4356.85331375848</v>
      </c>
      <c r="E56" s="6">
        <v>323.00457934285703</v>
      </c>
      <c r="F56" s="6">
        <v>51104.9159469066</v>
      </c>
      <c r="G56"/>
      <c r="H56" s="13"/>
      <c r="L56" s="6" t="s">
        <v>165</v>
      </c>
      <c r="M56" s="6" t="s">
        <v>166</v>
      </c>
    </row>
    <row r="57" spans="1:13" s="6" customFormat="1" ht="12" x14ac:dyDescent="0.25">
      <c r="A57" s="6">
        <v>45</v>
      </c>
      <c r="B57" s="6" t="s">
        <v>53</v>
      </c>
      <c r="C57" s="6">
        <v>1992</v>
      </c>
      <c r="D57" s="6">
        <v>38164.492727699202</v>
      </c>
      <c r="E57" s="6">
        <v>486.27650562167599</v>
      </c>
      <c r="F57" s="6">
        <v>129489.79037777</v>
      </c>
      <c r="G57"/>
      <c r="H57" s="13"/>
      <c r="L57" s="6" t="s">
        <v>155</v>
      </c>
      <c r="M57" s="6" t="s">
        <v>155</v>
      </c>
    </row>
    <row r="58" spans="1:13" s="6" customFormat="1" ht="12" x14ac:dyDescent="0.25">
      <c r="A58" s="6">
        <v>41</v>
      </c>
      <c r="B58" s="6" t="s">
        <v>54</v>
      </c>
      <c r="C58" s="6">
        <v>1998</v>
      </c>
      <c r="D58" s="6">
        <v>17630.680408194799</v>
      </c>
      <c r="E58" s="6">
        <v>487.63155333333299</v>
      </c>
      <c r="F58" s="6">
        <v>187549.47555262299</v>
      </c>
      <c r="G58"/>
      <c r="H58" s="13"/>
      <c r="L58" s="6" t="s">
        <v>155</v>
      </c>
      <c r="M58" s="6" t="s">
        <v>155</v>
      </c>
    </row>
    <row r="59" spans="1:13" s="6" customFormat="1" ht="12" x14ac:dyDescent="0.25">
      <c r="A59" s="6">
        <v>46</v>
      </c>
      <c r="B59" s="6" t="s">
        <v>55</v>
      </c>
      <c r="C59" s="6">
        <v>2002</v>
      </c>
      <c r="D59" s="6">
        <v>413.505980578947</v>
      </c>
      <c r="E59" s="6">
        <v>1094.35376393755</v>
      </c>
      <c r="F59" s="6">
        <v>213416.140896078</v>
      </c>
      <c r="G59"/>
      <c r="H59" s="13"/>
      <c r="L59" s="6" t="s">
        <v>147</v>
      </c>
      <c r="M59" s="6" t="s">
        <v>148</v>
      </c>
    </row>
    <row r="60" spans="1:13" s="6" customFormat="1" ht="12" x14ac:dyDescent="0.25">
      <c r="A60" s="6">
        <v>47</v>
      </c>
      <c r="B60" s="6" t="s">
        <v>56</v>
      </c>
      <c r="C60" s="6">
        <v>2000</v>
      </c>
      <c r="D60" s="6">
        <v>1567.7118617349299</v>
      </c>
      <c r="E60" s="6">
        <v>1654.98178495412</v>
      </c>
      <c r="F60" s="6">
        <v>125515.08526003201</v>
      </c>
      <c r="G60"/>
      <c r="H60" s="13"/>
      <c r="L60" s="6" t="s">
        <v>153</v>
      </c>
      <c r="M60" s="6" t="s">
        <v>161</v>
      </c>
    </row>
    <row r="61" spans="1:13" s="6" customFormat="1" ht="12" x14ac:dyDescent="0.25">
      <c r="A61" s="6">
        <v>48</v>
      </c>
      <c r="B61" s="6" t="s">
        <v>57</v>
      </c>
      <c r="C61" s="6">
        <v>1992</v>
      </c>
      <c r="D61" s="6">
        <v>28081.385585488799</v>
      </c>
      <c r="E61" s="6">
        <v>20986.056746438</v>
      </c>
      <c r="F61" s="6">
        <v>183231.783041975</v>
      </c>
      <c r="G61"/>
      <c r="H61" s="13"/>
      <c r="L61" s="6" t="s">
        <v>147</v>
      </c>
      <c r="M61" s="6" t="s">
        <v>149</v>
      </c>
    </row>
    <row r="62" spans="1:13" s="6" customFormat="1" ht="12" x14ac:dyDescent="0.25">
      <c r="A62" s="6">
        <v>49</v>
      </c>
      <c r="B62" s="6" t="s">
        <v>58</v>
      </c>
      <c r="C62" s="6">
        <v>1997</v>
      </c>
      <c r="D62" s="6">
        <v>3467.0924901671701</v>
      </c>
      <c r="E62" s="6">
        <v>1441.03900698199</v>
      </c>
      <c r="F62" s="6">
        <v>79230.704814507699</v>
      </c>
      <c r="G62"/>
      <c r="H62" s="13"/>
      <c r="L62" s="6" t="s">
        <v>165</v>
      </c>
      <c r="M62" s="6" t="s">
        <v>166</v>
      </c>
    </row>
    <row r="63" spans="1:13" s="6" customFormat="1" ht="12" x14ac:dyDescent="0.25">
      <c r="A63" s="6">
        <v>50</v>
      </c>
      <c r="B63" s="6" t="s">
        <v>59</v>
      </c>
      <c r="C63" s="6">
        <v>2001</v>
      </c>
      <c r="D63" s="6">
        <v>642.54715099999999</v>
      </c>
      <c r="E63" s="6">
        <v>929.33817622050299</v>
      </c>
      <c r="F63" s="6">
        <v>24742.364616694598</v>
      </c>
      <c r="G63"/>
      <c r="H63" s="13"/>
      <c r="L63" s="6" t="s">
        <v>151</v>
      </c>
      <c r="M63" s="6" t="s">
        <v>152</v>
      </c>
    </row>
    <row r="64" spans="1:13" s="6" customFormat="1" ht="12" x14ac:dyDescent="0.25">
      <c r="A64" s="6">
        <v>52</v>
      </c>
      <c r="B64" s="6" t="s">
        <v>60</v>
      </c>
      <c r="C64" s="6">
        <v>1997</v>
      </c>
      <c r="D64" s="6">
        <v>16282.6323882455</v>
      </c>
      <c r="E64" s="6">
        <v>13742.372179182499</v>
      </c>
      <c r="F64" s="6">
        <v>105722.841931306</v>
      </c>
      <c r="G64"/>
      <c r="H64" s="13"/>
      <c r="L64" s="6" t="s">
        <v>145</v>
      </c>
      <c r="M64" s="6" t="s">
        <v>146</v>
      </c>
    </row>
    <row r="65" spans="1:13" s="6" customFormat="1" ht="12" x14ac:dyDescent="0.25">
      <c r="A65" s="6">
        <v>53</v>
      </c>
      <c r="B65" s="6" t="s">
        <v>61</v>
      </c>
      <c r="C65" s="6">
        <v>1999</v>
      </c>
      <c r="D65" s="6">
        <v>741.62774385714295</v>
      </c>
      <c r="E65" s="6">
        <v>380.70739250000003</v>
      </c>
      <c r="F65" s="6">
        <v>34444.9842389982</v>
      </c>
      <c r="G65"/>
      <c r="H65" s="13"/>
      <c r="L65" s="6" t="s">
        <v>165</v>
      </c>
      <c r="M65" s="6" t="s">
        <v>166</v>
      </c>
    </row>
    <row r="66" spans="1:13" s="6" customFormat="1" ht="12" x14ac:dyDescent="0.25">
      <c r="A66" s="6">
        <v>54</v>
      </c>
      <c r="B66" s="6" t="s">
        <v>62</v>
      </c>
      <c r="C66" s="6">
        <v>1990</v>
      </c>
      <c r="D66" s="6">
        <v>33624.789985799303</v>
      </c>
      <c r="E66" s="6">
        <v>76595.831878204699</v>
      </c>
      <c r="F66" s="6">
        <v>52778.102083756698</v>
      </c>
      <c r="G66"/>
      <c r="H66" s="13"/>
      <c r="L66" s="6" t="s">
        <v>145</v>
      </c>
      <c r="M66" s="6" t="s">
        <v>167</v>
      </c>
    </row>
    <row r="67" spans="1:13" s="6" customFormat="1" ht="12" x14ac:dyDescent="0.25">
      <c r="A67" s="6">
        <v>55</v>
      </c>
      <c r="B67" s="6" t="s">
        <v>63</v>
      </c>
      <c r="C67" s="6">
        <v>1991</v>
      </c>
      <c r="D67" s="6">
        <v>49644.411169366402</v>
      </c>
      <c r="E67" s="6">
        <v>102142.571420215</v>
      </c>
      <c r="F67" s="6">
        <v>72377.568515332096</v>
      </c>
      <c r="G67"/>
      <c r="H67" s="13"/>
      <c r="L67" s="6" t="s">
        <v>145</v>
      </c>
      <c r="M67" s="6" t="s">
        <v>167</v>
      </c>
    </row>
    <row r="68" spans="1:13" s="6" customFormat="1" ht="12" x14ac:dyDescent="0.25">
      <c r="A68" s="6">
        <v>56</v>
      </c>
      <c r="B68" s="6" t="s">
        <v>64</v>
      </c>
      <c r="C68" s="6">
        <v>1998</v>
      </c>
      <c r="D68" s="6">
        <v>2421.4535999999898</v>
      </c>
      <c r="E68" s="6">
        <v>1543.8370539432401</v>
      </c>
      <c r="F68" s="6">
        <v>108764.65530549599</v>
      </c>
      <c r="G68"/>
      <c r="H68" s="13"/>
      <c r="L68" s="6" t="s">
        <v>160</v>
      </c>
      <c r="M68" s="6" t="s">
        <v>160</v>
      </c>
    </row>
    <row r="69" spans="1:13" s="6" customFormat="1" ht="12" x14ac:dyDescent="0.25">
      <c r="A69" s="6">
        <v>57</v>
      </c>
      <c r="B69" s="6" t="s">
        <v>65</v>
      </c>
      <c r="C69" s="6">
        <v>1993</v>
      </c>
      <c r="D69" s="6">
        <v>73682.039799999999</v>
      </c>
      <c r="E69" s="6">
        <v>47710.538699999997</v>
      </c>
      <c r="F69" s="6">
        <v>51002.753115932901</v>
      </c>
      <c r="G69"/>
      <c r="H69" s="13"/>
      <c r="L69" s="6" t="s">
        <v>145</v>
      </c>
      <c r="M69" s="6" t="s">
        <v>167</v>
      </c>
    </row>
    <row r="70" spans="1:13" s="6" customFormat="1" ht="12" x14ac:dyDescent="0.25">
      <c r="A70" s="6">
        <v>58</v>
      </c>
      <c r="B70" s="6" t="s">
        <v>66</v>
      </c>
      <c r="C70" s="6">
        <v>1996</v>
      </c>
      <c r="D70" s="6">
        <v>24020.094523064599</v>
      </c>
      <c r="E70" s="6">
        <v>31656.610299999898</v>
      </c>
      <c r="F70" s="6">
        <v>170579.596720089</v>
      </c>
      <c r="G70"/>
      <c r="H70" s="13"/>
      <c r="L70" s="6" t="s">
        <v>158</v>
      </c>
      <c r="M70" s="6" t="s">
        <v>159</v>
      </c>
    </row>
    <row r="71" spans="1:13" s="6" customFormat="1" ht="12" x14ac:dyDescent="0.25">
      <c r="A71" s="6">
        <v>59</v>
      </c>
      <c r="B71" s="6" t="s">
        <v>67</v>
      </c>
      <c r="C71" s="6">
        <v>2000</v>
      </c>
      <c r="D71" s="6">
        <v>20836.656417914299</v>
      </c>
      <c r="E71" s="6">
        <v>1916.35706076923</v>
      </c>
      <c r="F71" s="6">
        <v>21499.430911459101</v>
      </c>
      <c r="G71"/>
      <c r="H71" s="13"/>
      <c r="L71" s="6" t="s">
        <v>141</v>
      </c>
      <c r="M71" s="6" t="s">
        <v>168</v>
      </c>
    </row>
    <row r="72" spans="1:13" s="6" customFormat="1" ht="12" x14ac:dyDescent="0.25">
      <c r="A72" s="6">
        <v>60</v>
      </c>
      <c r="B72" s="6" t="s">
        <v>68</v>
      </c>
      <c r="C72" s="6">
        <v>2001</v>
      </c>
      <c r="D72" s="6">
        <v>32811.167829682803</v>
      </c>
      <c r="E72" s="6">
        <v>7816.5380309042002</v>
      </c>
      <c r="F72" s="6">
        <v>81613.980308485494</v>
      </c>
      <c r="G72"/>
      <c r="H72" s="13"/>
      <c r="L72" s="6" t="s">
        <v>141</v>
      </c>
      <c r="M72" s="6" t="s">
        <v>142</v>
      </c>
    </row>
    <row r="73" spans="1:13" s="6" customFormat="1" ht="12" x14ac:dyDescent="0.25">
      <c r="A73" s="6">
        <v>61</v>
      </c>
      <c r="B73" s="6" t="s">
        <v>69</v>
      </c>
      <c r="C73" s="6">
        <v>2001</v>
      </c>
      <c r="D73" s="6">
        <v>24838.3223171383</v>
      </c>
      <c r="E73" s="6">
        <v>1428.41121469834</v>
      </c>
      <c r="F73" s="6">
        <v>69523.638174679698</v>
      </c>
      <c r="G73"/>
      <c r="H73" s="13"/>
      <c r="L73" s="6" t="s">
        <v>151</v>
      </c>
      <c r="M73" s="6" t="s">
        <v>152</v>
      </c>
    </row>
    <row r="74" spans="1:13" s="6" customFormat="1" ht="12" x14ac:dyDescent="0.25">
      <c r="A74" s="6">
        <v>62</v>
      </c>
      <c r="B74" s="6" t="s">
        <v>70</v>
      </c>
      <c r="C74" s="6">
        <v>2000</v>
      </c>
      <c r="D74" s="6">
        <v>8493.7395499857503</v>
      </c>
      <c r="E74" s="6">
        <v>1339.506844</v>
      </c>
      <c r="F74" s="6">
        <v>36507.107813832597</v>
      </c>
      <c r="G74"/>
      <c r="H74" s="13"/>
      <c r="L74" s="6" t="s">
        <v>141</v>
      </c>
      <c r="M74" s="6" t="s">
        <v>168</v>
      </c>
    </row>
    <row r="75" spans="1:13" s="6" customFormat="1" ht="12" x14ac:dyDescent="0.25">
      <c r="A75" s="6">
        <v>63</v>
      </c>
      <c r="B75" s="6" t="s">
        <v>71</v>
      </c>
      <c r="C75" s="6">
        <v>2003</v>
      </c>
      <c r="D75" s="6">
        <v>3292.0609121427601</v>
      </c>
      <c r="E75" s="6">
        <v>30488.556885289301</v>
      </c>
      <c r="F75" s="6">
        <v>221173.80974993101</v>
      </c>
      <c r="G75"/>
      <c r="H75" s="13"/>
      <c r="L75" s="6" t="s">
        <v>139</v>
      </c>
      <c r="M75" s="6" t="s">
        <v>143</v>
      </c>
    </row>
    <row r="76" spans="1:13" s="6" customFormat="1" ht="12" x14ac:dyDescent="0.25">
      <c r="A76" s="6">
        <v>64</v>
      </c>
      <c r="B76" s="6" t="s">
        <v>72</v>
      </c>
      <c r="C76" s="6">
        <v>1995</v>
      </c>
      <c r="D76" s="6">
        <v>308.83600000000001</v>
      </c>
      <c r="E76" s="6">
        <v>68302.997656315405</v>
      </c>
      <c r="F76" s="6">
        <v>142475.47134250801</v>
      </c>
      <c r="G76"/>
      <c r="H76" s="13"/>
      <c r="L76" s="6" t="s">
        <v>153</v>
      </c>
      <c r="M76" s="6" t="s">
        <v>161</v>
      </c>
    </row>
    <row r="77" spans="1:13" s="6" customFormat="1" ht="12" x14ac:dyDescent="0.25">
      <c r="A77" s="6">
        <v>66</v>
      </c>
      <c r="B77" s="6" t="s">
        <v>73</v>
      </c>
      <c r="C77" s="6">
        <v>1991</v>
      </c>
      <c r="D77" s="6">
        <v>29371.488898777199</v>
      </c>
      <c r="E77" s="6">
        <v>21382.1282103622</v>
      </c>
      <c r="F77" s="6">
        <v>90618.122793573406</v>
      </c>
      <c r="G77"/>
      <c r="H77" s="13"/>
      <c r="L77" s="6" t="s">
        <v>147</v>
      </c>
      <c r="M77" s="6" t="s">
        <v>149</v>
      </c>
    </row>
    <row r="78" spans="1:13" s="6" customFormat="1" ht="12" x14ac:dyDescent="0.25">
      <c r="A78" s="6">
        <v>69</v>
      </c>
      <c r="B78" s="6" t="s">
        <v>74</v>
      </c>
      <c r="C78" s="6">
        <v>1994</v>
      </c>
      <c r="D78" s="6">
        <v>21.812475171466001</v>
      </c>
      <c r="E78" s="6">
        <v>2829.17786588224</v>
      </c>
      <c r="F78" s="6">
        <v>67346.361111140795</v>
      </c>
      <c r="G78"/>
      <c r="H78" s="13"/>
      <c r="L78" s="6" t="s">
        <v>139</v>
      </c>
      <c r="M78" s="6" t="s">
        <v>140</v>
      </c>
    </row>
    <row r="79" spans="1:13" s="6" customFormat="1" ht="12" x14ac:dyDescent="0.25">
      <c r="A79" s="6">
        <v>71</v>
      </c>
      <c r="B79" s="6" t="s">
        <v>75</v>
      </c>
      <c r="C79" s="6">
        <v>2002</v>
      </c>
      <c r="D79" s="6">
        <v>14766.1182202695</v>
      </c>
      <c r="E79" s="6">
        <v>31085.832930686502</v>
      </c>
      <c r="F79" s="6">
        <v>140829.222462834</v>
      </c>
      <c r="G79"/>
      <c r="H79" s="13"/>
      <c r="L79" s="6" t="s">
        <v>158</v>
      </c>
      <c r="M79" s="6" t="s">
        <v>159</v>
      </c>
    </row>
    <row r="80" spans="1:13" s="6" customFormat="1" ht="12" x14ac:dyDescent="0.25">
      <c r="A80" s="6">
        <v>72</v>
      </c>
      <c r="B80" s="6" t="s">
        <v>76</v>
      </c>
      <c r="C80" s="6">
        <v>1999</v>
      </c>
      <c r="D80" s="6">
        <v>14170.9809569752</v>
      </c>
      <c r="E80" s="6">
        <v>874.05797641110996</v>
      </c>
      <c r="F80" s="6">
        <v>92544.236310612905</v>
      </c>
      <c r="G80"/>
      <c r="H80" s="13"/>
      <c r="L80" s="6" t="s">
        <v>165</v>
      </c>
      <c r="M80" s="6" t="s">
        <v>166</v>
      </c>
    </row>
    <row r="81" spans="1:13" s="6" customFormat="1" ht="12" x14ac:dyDescent="0.25">
      <c r="A81" s="6">
        <v>73</v>
      </c>
      <c r="B81" s="6" t="s">
        <v>77</v>
      </c>
      <c r="C81" s="6">
        <v>2000</v>
      </c>
      <c r="D81" s="6">
        <v>6552.3948671783401</v>
      </c>
      <c r="E81" s="6">
        <v>78008.349109201896</v>
      </c>
      <c r="F81" s="6">
        <v>108994.275255758</v>
      </c>
      <c r="G81"/>
      <c r="H81" s="13"/>
      <c r="L81" s="6" t="s">
        <v>139</v>
      </c>
      <c r="M81" s="6" t="s">
        <v>140</v>
      </c>
    </row>
    <row r="82" spans="1:13" s="6" customFormat="1" ht="12" x14ac:dyDescent="0.25">
      <c r="A82" s="6">
        <v>77</v>
      </c>
      <c r="B82" s="6" t="s">
        <v>78</v>
      </c>
      <c r="C82" s="6">
        <v>2004</v>
      </c>
      <c r="D82" s="6">
        <v>33220.691672018598</v>
      </c>
      <c r="E82" s="6">
        <v>6045.1135876647704</v>
      </c>
      <c r="F82" s="6">
        <v>97803.724439501093</v>
      </c>
      <c r="G82"/>
      <c r="H82" s="13"/>
      <c r="L82" s="6" t="s">
        <v>164</v>
      </c>
      <c r="M82" s="6" t="s">
        <v>164</v>
      </c>
    </row>
    <row r="83" spans="1:13" s="6" customFormat="1" ht="12" x14ac:dyDescent="0.25">
      <c r="A83" s="6">
        <v>76</v>
      </c>
      <c r="B83" s="6" t="s">
        <v>79</v>
      </c>
      <c r="C83" s="6">
        <v>2002</v>
      </c>
      <c r="D83" s="6">
        <v>42030.1716841753</v>
      </c>
      <c r="E83" s="6">
        <v>2539.7231316029101</v>
      </c>
      <c r="F83" s="6">
        <v>54925.9711434036</v>
      </c>
      <c r="G83"/>
      <c r="H83" s="13"/>
      <c r="L83" s="6" t="s">
        <v>151</v>
      </c>
      <c r="M83" s="6" t="s">
        <v>163</v>
      </c>
    </row>
    <row r="84" spans="1:13" s="6" customFormat="1" ht="12" x14ac:dyDescent="0.25">
      <c r="A84" s="6">
        <v>80</v>
      </c>
      <c r="B84" s="6" t="s">
        <v>80</v>
      </c>
      <c r="C84" s="6">
        <v>2002</v>
      </c>
      <c r="D84" s="6">
        <v>4826.9485299999997</v>
      </c>
      <c r="E84" s="6">
        <v>411.08223999999899</v>
      </c>
      <c r="F84" s="6">
        <v>50480.441784193397</v>
      </c>
      <c r="G84"/>
      <c r="H84" s="13"/>
      <c r="L84" s="6" t="s">
        <v>141</v>
      </c>
      <c r="M84" s="6" t="s">
        <v>142</v>
      </c>
    </row>
    <row r="85" spans="1:13" s="6" customFormat="1" ht="12" x14ac:dyDescent="0.25">
      <c r="A85" s="6">
        <v>81</v>
      </c>
      <c r="B85" s="6" t="s">
        <v>81</v>
      </c>
      <c r="C85" s="6">
        <v>1992</v>
      </c>
      <c r="D85" s="6">
        <v>12278.165542012201</v>
      </c>
      <c r="E85" s="6">
        <v>12851.6192472769</v>
      </c>
      <c r="F85" s="6">
        <v>139228.39188899999</v>
      </c>
      <c r="G85"/>
      <c r="H85" s="13"/>
      <c r="L85" s="6" t="s">
        <v>147</v>
      </c>
      <c r="M85" s="6" t="s">
        <v>148</v>
      </c>
    </row>
    <row r="86" spans="1:13" s="6" customFormat="1" ht="12" x14ac:dyDescent="0.25">
      <c r="A86" s="6">
        <v>82</v>
      </c>
      <c r="B86" s="6" t="s">
        <v>82</v>
      </c>
      <c r="C86" s="6">
        <v>2002</v>
      </c>
      <c r="D86" s="6">
        <v>1490.83165877959</v>
      </c>
      <c r="E86" s="6">
        <v>215.27226958333301</v>
      </c>
      <c r="F86" s="6">
        <v>67440.899549561494</v>
      </c>
      <c r="G86"/>
      <c r="H86" s="13"/>
      <c r="L86" s="6" t="s">
        <v>147</v>
      </c>
      <c r="M86" s="6" t="s">
        <v>148</v>
      </c>
    </row>
    <row r="87" spans="1:13" s="6" customFormat="1" ht="12" x14ac:dyDescent="0.25">
      <c r="A87" s="6">
        <v>90</v>
      </c>
      <c r="B87" s="6" t="s">
        <v>83</v>
      </c>
      <c r="C87" s="6">
        <v>1995</v>
      </c>
      <c r="D87" s="6">
        <v>777.93487337361603</v>
      </c>
      <c r="E87" s="6">
        <v>13400.186302939501</v>
      </c>
      <c r="F87" s="6">
        <v>11877.6177410333</v>
      </c>
      <c r="G87"/>
      <c r="H87" s="13"/>
      <c r="L87" s="6" t="s">
        <v>158</v>
      </c>
      <c r="M87" s="6" t="s">
        <v>162</v>
      </c>
    </row>
    <row r="88" spans="1:13" s="6" customFormat="1" ht="12" x14ac:dyDescent="0.25">
      <c r="A88" s="6">
        <v>83</v>
      </c>
      <c r="B88" s="6" t="s">
        <v>84</v>
      </c>
      <c r="C88" s="6">
        <v>1999</v>
      </c>
      <c r="D88" s="6">
        <v>21676.6780037709</v>
      </c>
      <c r="E88" s="6">
        <v>42723.258573385501</v>
      </c>
      <c r="F88" s="6">
        <v>287306.109454941</v>
      </c>
      <c r="G88"/>
      <c r="H88" s="13"/>
      <c r="L88" s="6" t="s">
        <v>144</v>
      </c>
      <c r="M88" s="6" t="s">
        <v>144</v>
      </c>
    </row>
    <row r="89" spans="1:13" s="6" customFormat="1" ht="12" x14ac:dyDescent="0.25">
      <c r="A89" s="6">
        <v>84</v>
      </c>
      <c r="B89" s="6" t="s">
        <v>85</v>
      </c>
      <c r="C89" s="6">
        <v>2001</v>
      </c>
      <c r="D89" s="6">
        <v>8807.8744837500599</v>
      </c>
      <c r="E89" s="6">
        <v>35738.058405736003</v>
      </c>
      <c r="F89" s="6">
        <v>87308.652501030505</v>
      </c>
      <c r="G89"/>
      <c r="H89" s="13"/>
      <c r="L89" s="6" t="s">
        <v>144</v>
      </c>
      <c r="M89" s="6" t="s">
        <v>144</v>
      </c>
    </row>
    <row r="90" spans="1:13" s="6" customFormat="1" ht="12" x14ac:dyDescent="0.25">
      <c r="A90" s="6">
        <v>85</v>
      </c>
      <c r="B90" s="6" t="s">
        <v>86</v>
      </c>
      <c r="C90" s="6">
        <v>1994</v>
      </c>
      <c r="D90" s="6">
        <v>7288.2581384615396</v>
      </c>
      <c r="E90" s="6">
        <v>446.272099999999</v>
      </c>
      <c r="F90" s="6">
        <v>27155.214732463701</v>
      </c>
      <c r="G90"/>
      <c r="H90" s="13"/>
      <c r="L90" s="6" t="s">
        <v>165</v>
      </c>
      <c r="M90" s="6" t="s">
        <v>166</v>
      </c>
    </row>
    <row r="91" spans="1:13" s="6" customFormat="1" ht="12" x14ac:dyDescent="0.25">
      <c r="A91" s="6">
        <v>86</v>
      </c>
      <c r="B91" s="6" t="s">
        <v>87</v>
      </c>
      <c r="C91" s="6">
        <v>1996</v>
      </c>
      <c r="D91" s="6">
        <v>7030.61420000001</v>
      </c>
      <c r="E91" s="6">
        <v>732.53719999999998</v>
      </c>
      <c r="F91" s="6">
        <v>104973.13478403</v>
      </c>
      <c r="G91"/>
      <c r="H91" s="13"/>
      <c r="L91" s="6" t="s">
        <v>153</v>
      </c>
      <c r="M91" s="6" t="s">
        <v>154</v>
      </c>
    </row>
    <row r="92" spans="1:13" s="6" customFormat="1" ht="12" x14ac:dyDescent="0.25">
      <c r="A92" s="6">
        <v>88</v>
      </c>
      <c r="B92" s="6" t="s">
        <v>88</v>
      </c>
      <c r="C92" s="6">
        <v>1992</v>
      </c>
      <c r="D92" s="6">
        <v>55763.693769374899</v>
      </c>
      <c r="E92" s="6">
        <v>129071.921546261</v>
      </c>
      <c r="F92" s="6">
        <v>96528.551791537306</v>
      </c>
      <c r="G92"/>
      <c r="H92" s="13"/>
      <c r="L92" s="6" t="s">
        <v>145</v>
      </c>
      <c r="M92" s="6" t="s">
        <v>167</v>
      </c>
    </row>
    <row r="93" spans="1:13" s="6" customFormat="1" ht="12" x14ac:dyDescent="0.25">
      <c r="A93" s="6">
        <v>89</v>
      </c>
      <c r="B93" s="6" t="s">
        <v>89</v>
      </c>
      <c r="C93" s="6">
        <v>1999</v>
      </c>
      <c r="D93" s="6">
        <v>15309.207076222199</v>
      </c>
      <c r="E93" s="6">
        <v>36656.3149123763</v>
      </c>
      <c r="F93" s="6">
        <v>174416.55268385599</v>
      </c>
      <c r="G93"/>
      <c r="H93" s="13"/>
      <c r="L93" s="6" t="s">
        <v>158</v>
      </c>
      <c r="M93" s="6" t="s">
        <v>159</v>
      </c>
    </row>
    <row r="94" spans="1:13" ht="12" x14ac:dyDescent="0.25">
      <c r="G94" t="s">
        <v>109</v>
      </c>
      <c r="H94" s="13"/>
    </row>
    <row r="96" spans="1:13" x14ac:dyDescent="0.2">
      <c r="A96" t="s">
        <v>93</v>
      </c>
    </row>
    <row r="97" spans="1:2" ht="13.2" x14ac:dyDescent="0.25">
      <c r="A97" s="8" t="s">
        <v>90</v>
      </c>
    </row>
    <row r="98" spans="1:2" ht="13.2" x14ac:dyDescent="0.25">
      <c r="A98" s="8"/>
      <c r="B98" s="9" t="s">
        <v>91</v>
      </c>
    </row>
    <row r="99" spans="1:2" ht="13.2" x14ac:dyDescent="0.25">
      <c r="B99" s="9" t="s">
        <v>92</v>
      </c>
    </row>
    <row r="101" spans="1:2" x14ac:dyDescent="0.2">
      <c r="A101" s="10" t="s">
        <v>94</v>
      </c>
    </row>
    <row r="102" spans="1:2" x14ac:dyDescent="0.2">
      <c r="A102" s="11"/>
    </row>
    <row r="103" spans="1:2" x14ac:dyDescent="0.2">
      <c r="A103" s="11" t="s">
        <v>95</v>
      </c>
    </row>
  </sheetData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0"/>
  <sheetViews>
    <sheetView zoomScale="75" workbookViewId="0"/>
  </sheetViews>
  <sheetFormatPr baseColWidth="10" defaultColWidth="12.625" defaultRowHeight="12.6" x14ac:dyDescent="0.25"/>
  <cols>
    <col min="1" max="1" width="14.25" style="17" customWidth="1"/>
    <col min="2" max="2" width="12.625" style="17"/>
    <col min="3" max="3" width="16" style="17" customWidth="1"/>
    <col min="4" max="5" width="12.625" style="17"/>
    <col min="6" max="6" width="15.125" style="17" customWidth="1"/>
    <col min="7" max="8" width="12.625" style="17"/>
    <col min="9" max="9" width="15.25" style="17" customWidth="1"/>
    <col min="10" max="16384" width="12.625" style="17"/>
  </cols>
  <sheetData>
    <row r="1" spans="1:19" ht="13.2" thickBot="1" x14ac:dyDescent="0.3">
      <c r="A1" s="14" t="str">
        <f>ProForBrut!A1</f>
        <v>Numin</v>
      </c>
      <c r="B1" s="14" t="str">
        <f>ProForBrut!D1</f>
        <v>ForDom</v>
      </c>
      <c r="C1" s="15" t="str">
        <f>CONCATENATE("(",B1,")^2")</f>
        <v>(ForDom)^2</v>
      </c>
      <c r="D1" s="16" t="str">
        <f>CONCATENATE("log(",B1,")")</f>
        <v>log(ForDom)</v>
      </c>
      <c r="E1" s="14" t="str">
        <f>ProForBrut!E1</f>
        <v>ForColec</v>
      </c>
      <c r="F1" s="15" t="str">
        <f>CONCATENATE("(",E1,")^2")</f>
        <v>(ForColec)^2</v>
      </c>
      <c r="G1" s="16" t="str">
        <f>CONCATENATE("log(",E1,")")</f>
        <v>log(ForColec)</v>
      </c>
      <c r="H1" s="14" t="str">
        <f>ProForBrut!F1</f>
        <v>ForPriv</v>
      </c>
      <c r="I1" s="15" t="str">
        <f>CONCATENATE("(",H1,")^2")</f>
        <v>(ForPriv)^2</v>
      </c>
      <c r="J1" s="16" t="str">
        <f>CONCATENATE("log(",H1,")")</f>
        <v>log(ForPriv)</v>
      </c>
    </row>
    <row r="2" spans="1:19" x14ac:dyDescent="0.25">
      <c r="A2" s="17">
        <f>ProForBrut!A2</f>
        <v>1</v>
      </c>
      <c r="B2" s="18">
        <f>ProForBrut!D2</f>
        <v>3059.3854200641999</v>
      </c>
      <c r="C2" s="19">
        <f>B2^2</f>
        <v>9359839.1485014018</v>
      </c>
      <c r="D2" s="20">
        <f>LOG10(B2+1)</f>
        <v>3.4857761242810907</v>
      </c>
      <c r="E2" s="18">
        <f>ProForBrut!E2</f>
        <v>55477.877028594397</v>
      </c>
      <c r="F2" s="19">
        <f>E2^2</f>
        <v>3077794839.5998421</v>
      </c>
      <c r="G2" s="20">
        <f>LOG10(E2+1)</f>
        <v>4.7441276617519925</v>
      </c>
      <c r="H2" s="18">
        <f>ProForBrut!F2</f>
        <v>120841.381918032</v>
      </c>
      <c r="I2" s="19">
        <f>H2^2</f>
        <v>14602639583.859671</v>
      </c>
      <c r="J2" s="20">
        <f>LOG10(H2+1)</f>
        <v>5.0822192770420118</v>
      </c>
      <c r="L2" s="19"/>
      <c r="M2" s="19"/>
      <c r="O2" s="19"/>
      <c r="P2" s="19"/>
      <c r="R2" s="19"/>
      <c r="S2" s="19"/>
    </row>
    <row r="3" spans="1:19" x14ac:dyDescent="0.25">
      <c r="A3" s="17">
        <f>ProForBrut!A3</f>
        <v>2</v>
      </c>
      <c r="B3" s="18">
        <f>ProForBrut!D3</f>
        <v>30295.675917231601</v>
      </c>
      <c r="C3" s="19">
        <f t="shared" ref="C3:C66" si="0">B3^2</f>
        <v>917827979.28192687</v>
      </c>
      <c r="D3" s="20">
        <f t="shared" ref="D3:D66" si="1">LOG10(B3+1)</f>
        <v>4.4813949813076928</v>
      </c>
      <c r="E3" s="18">
        <f>ProForBrut!E3</f>
        <v>6084.9303206021204</v>
      </c>
      <c r="G3" s="21"/>
      <c r="H3" s="18">
        <f>ProForBrut!F3</f>
        <v>87010.932954655495</v>
      </c>
      <c r="J3" s="21"/>
    </row>
    <row r="4" spans="1:19" x14ac:dyDescent="0.25">
      <c r="A4" s="17">
        <f>ProForBrut!A4</f>
        <v>3</v>
      </c>
      <c r="B4" s="18">
        <f>ProForBrut!D4</f>
        <v>25500.687815384601</v>
      </c>
      <c r="C4" s="19">
        <f t="shared" si="0"/>
        <v>650285079.05770469</v>
      </c>
      <c r="D4" s="20">
        <f t="shared" si="1"/>
        <v>4.4065689249300561</v>
      </c>
      <c r="E4" s="18">
        <f>ProForBrut!E4</f>
        <v>1827.7480377777699</v>
      </c>
      <c r="G4" s="21"/>
      <c r="H4" s="18">
        <f>ProForBrut!F4</f>
        <v>95799.718435013201</v>
      </c>
      <c r="J4" s="21"/>
    </row>
    <row r="5" spans="1:19" x14ac:dyDescent="0.25">
      <c r="A5" s="17">
        <f>ProForBrut!A5</f>
        <v>4</v>
      </c>
      <c r="B5" s="18">
        <f>ProForBrut!D5</f>
        <v>65482.936640655702</v>
      </c>
      <c r="C5" s="19">
        <f t="shared" si="0"/>
        <v>4288014991.0841289</v>
      </c>
      <c r="D5" s="20">
        <f t="shared" si="1"/>
        <v>4.8161347796269514</v>
      </c>
      <c r="E5" s="18">
        <f>ProForBrut!E5</f>
        <v>60379.231458812101</v>
      </c>
      <c r="G5" s="21"/>
      <c r="H5" s="18">
        <f>ProForBrut!F5</f>
        <v>217828.68136262201</v>
      </c>
      <c r="J5" s="21"/>
    </row>
    <row r="6" spans="1:19" x14ac:dyDescent="0.25">
      <c r="A6" s="17">
        <f>ProForBrut!A6</f>
        <v>5</v>
      </c>
      <c r="B6" s="18">
        <f>ProForBrut!D6</f>
        <v>27490.4052510234</v>
      </c>
      <c r="C6" s="19">
        <f t="shared" si="0"/>
        <v>755722380.86549485</v>
      </c>
      <c r="D6" s="20">
        <f t="shared" si="1"/>
        <v>4.4391969398131677</v>
      </c>
      <c r="E6" s="18">
        <f>ProForBrut!E6</f>
        <v>72789.051079720302</v>
      </c>
      <c r="G6" s="21"/>
      <c r="H6" s="18">
        <f>ProForBrut!F6</f>
        <v>93296.962254163795</v>
      </c>
      <c r="J6" s="21"/>
    </row>
    <row r="7" spans="1:19" x14ac:dyDescent="0.25">
      <c r="A7" s="17">
        <f>ProForBrut!A7</f>
        <v>6</v>
      </c>
      <c r="B7" s="18">
        <f>ProForBrut!D7</f>
        <v>14052.8435129342</v>
      </c>
      <c r="C7" s="19">
        <f t="shared" si="0"/>
        <v>197482410.7990168</v>
      </c>
      <c r="D7" s="20">
        <f t="shared" si="1"/>
        <v>4.1477951134357571</v>
      </c>
      <c r="E7" s="18">
        <f>ProForBrut!E7</f>
        <v>62171.788298293301</v>
      </c>
      <c r="G7" s="21"/>
      <c r="H7" s="18">
        <f>ProForBrut!F7</f>
        <v>148540.57054664101</v>
      </c>
      <c r="J7" s="21"/>
    </row>
    <row r="8" spans="1:19" x14ac:dyDescent="0.25">
      <c r="A8" s="17">
        <f>ProForBrut!A8</f>
        <v>7</v>
      </c>
      <c r="B8" s="18">
        <f>ProForBrut!D8</f>
        <v>11496.540615609299</v>
      </c>
      <c r="C8" s="19">
        <f t="shared" si="0"/>
        <v>132170446.12635425</v>
      </c>
      <c r="D8" s="20">
        <f t="shared" si="1"/>
        <v>4.0606049524147068</v>
      </c>
      <c r="E8" s="18">
        <f>ProForBrut!E8</f>
        <v>13407.0615353716</v>
      </c>
      <c r="G8" s="21"/>
      <c r="H8" s="18">
        <f>ProForBrut!F8</f>
        <v>227650.10655753801</v>
      </c>
      <c r="J8" s="21"/>
    </row>
    <row r="9" spans="1:19" x14ac:dyDescent="0.25">
      <c r="A9" s="17">
        <f>ProForBrut!A9</f>
        <v>8</v>
      </c>
      <c r="B9" s="18">
        <f>ProForBrut!D9</f>
        <v>29936.467550149198</v>
      </c>
      <c r="C9" s="19">
        <f t="shared" si="0"/>
        <v>896192089.38113594</v>
      </c>
      <c r="D9" s="20">
        <f t="shared" si="1"/>
        <v>4.4762150600179691</v>
      </c>
      <c r="E9" s="18">
        <f>ProForBrut!E9</f>
        <v>39855.187496999999</v>
      </c>
      <c r="G9" s="21"/>
      <c r="H9" s="18">
        <f>ProForBrut!F9</f>
        <v>79238.737509216997</v>
      </c>
      <c r="J9" s="21"/>
    </row>
    <row r="10" spans="1:19" x14ac:dyDescent="0.25">
      <c r="A10" s="17">
        <f>ProForBrut!A10</f>
        <v>9</v>
      </c>
      <c r="B10" s="18">
        <f>ProForBrut!D10</f>
        <v>34272.849880278001</v>
      </c>
      <c r="C10" s="19">
        <f t="shared" si="0"/>
        <v>1174628238.9160719</v>
      </c>
      <c r="D10" s="20">
        <f t="shared" si="1"/>
        <v>4.534962890185712</v>
      </c>
      <c r="E10" s="18">
        <f>ProForBrut!E10</f>
        <v>28791.133571659298</v>
      </c>
      <c r="G10" s="21"/>
      <c r="H10" s="18">
        <f>ProForBrut!F10</f>
        <v>138031.161561024</v>
      </c>
      <c r="J10" s="21"/>
    </row>
    <row r="11" spans="1:19" x14ac:dyDescent="0.25">
      <c r="A11" s="17">
        <f>ProForBrut!A11</f>
        <v>10</v>
      </c>
      <c r="B11" s="18">
        <f>ProForBrut!D11</f>
        <v>14494.8855</v>
      </c>
      <c r="C11" s="19">
        <f t="shared" si="0"/>
        <v>210101705.65811026</v>
      </c>
      <c r="D11" s="20">
        <f t="shared" si="1"/>
        <v>4.1612447499440401</v>
      </c>
      <c r="E11" s="18">
        <f>ProForBrut!E11</f>
        <v>30739.962890931201</v>
      </c>
      <c r="G11" s="21"/>
      <c r="H11" s="18">
        <f>ProForBrut!F11</f>
        <v>89917.953705221997</v>
      </c>
      <c r="J11" s="21"/>
    </row>
    <row r="12" spans="1:19" x14ac:dyDescent="0.25">
      <c r="A12" s="17">
        <f>ProForBrut!A12</f>
        <v>11</v>
      </c>
      <c r="B12" s="18">
        <f>ProForBrut!D12</f>
        <v>23588.664627972401</v>
      </c>
      <c r="C12" s="19">
        <f t="shared" si="0"/>
        <v>556425098.93095636</v>
      </c>
      <c r="D12" s="20">
        <f t="shared" si="1"/>
        <v>4.3727217666059719</v>
      </c>
      <c r="E12" s="18">
        <f>ProForBrut!E12</f>
        <v>27429.495529025</v>
      </c>
      <c r="G12" s="21"/>
      <c r="H12" s="18">
        <f>ProForBrut!F12</f>
        <v>129645.314354182</v>
      </c>
      <c r="J12" s="21"/>
    </row>
    <row r="13" spans="1:19" x14ac:dyDescent="0.25">
      <c r="A13" s="17">
        <f>ProForBrut!A13</f>
        <v>12</v>
      </c>
      <c r="B13" s="18">
        <f>ProForBrut!D13</f>
        <v>10694.786833333301</v>
      </c>
      <c r="C13" s="19">
        <f t="shared" si="0"/>
        <v>114378465.41043933</v>
      </c>
      <c r="D13" s="20">
        <f t="shared" si="1"/>
        <v>4.0292127388659704</v>
      </c>
      <c r="E13" s="18">
        <f>ProForBrut!E13</f>
        <v>8574.0982333333304</v>
      </c>
      <c r="G13" s="21"/>
      <c r="H13" s="18">
        <f>ProForBrut!F13</f>
        <v>226646.88682420101</v>
      </c>
      <c r="J13" s="21"/>
    </row>
    <row r="14" spans="1:19" x14ac:dyDescent="0.25">
      <c r="A14" s="17">
        <f>ProForBrut!A14</f>
        <v>13</v>
      </c>
      <c r="B14" s="18">
        <f>ProForBrut!D14</f>
        <v>1598.6844680635199</v>
      </c>
      <c r="C14" s="19">
        <f t="shared" si="0"/>
        <v>2555792.0284275399</v>
      </c>
      <c r="D14" s="20">
        <f t="shared" si="1"/>
        <v>3.2040343280979897</v>
      </c>
      <c r="E14" s="18">
        <f>ProForBrut!E14</f>
        <v>28247.9861900094</v>
      </c>
      <c r="G14" s="21"/>
      <c r="H14" s="18">
        <f>ProForBrut!F14</f>
        <v>78808.743373644596</v>
      </c>
      <c r="J14" s="21"/>
    </row>
    <row r="15" spans="1:19" x14ac:dyDescent="0.25">
      <c r="A15" s="17">
        <f>ProForBrut!A15</f>
        <v>14</v>
      </c>
      <c r="B15" s="18">
        <f>ProForBrut!D15</f>
        <v>3888.0890182285598</v>
      </c>
      <c r="C15" s="19">
        <f t="shared" si="0"/>
        <v>15117236.213669525</v>
      </c>
      <c r="D15" s="20">
        <f t="shared" si="1"/>
        <v>3.5898478839247803</v>
      </c>
      <c r="E15" s="18">
        <f>ProForBrut!E15</f>
        <v>724.43370217270694</v>
      </c>
      <c r="G15" s="21"/>
      <c r="H15" s="18">
        <f>ProForBrut!F15</f>
        <v>41149.720711616101</v>
      </c>
      <c r="J15" s="21"/>
    </row>
    <row r="16" spans="1:19" x14ac:dyDescent="0.25">
      <c r="A16" s="17">
        <f>ProForBrut!A16</f>
        <v>15</v>
      </c>
      <c r="B16" s="18">
        <f>ProForBrut!D16</f>
        <v>1903.14961073011</v>
      </c>
      <c r="C16" s="19">
        <f t="shared" si="0"/>
        <v>3621978.4408221692</v>
      </c>
      <c r="D16" s="20">
        <f t="shared" si="1"/>
        <v>3.2797010682931389</v>
      </c>
      <c r="E16" s="18">
        <f>ProForBrut!E16</f>
        <v>23632.621068972501</v>
      </c>
      <c r="G16" s="21"/>
      <c r="H16" s="18">
        <f>ProForBrut!F16</f>
        <v>127180.059085671</v>
      </c>
      <c r="J16" s="21"/>
    </row>
    <row r="17" spans="1:10" x14ac:dyDescent="0.25">
      <c r="A17" s="17">
        <f>ProForBrut!A17</f>
        <v>16</v>
      </c>
      <c r="B17" s="18">
        <f>ProForBrut!D17</f>
        <v>5414.7003198995799</v>
      </c>
      <c r="C17" s="19">
        <f t="shared" si="0"/>
        <v>29318979.554320611</v>
      </c>
      <c r="D17" s="20">
        <f t="shared" si="1"/>
        <v>3.7336546244705113</v>
      </c>
      <c r="E17" s="18">
        <f>ProForBrut!E17</f>
        <v>899.25820396348604</v>
      </c>
      <c r="G17" s="21"/>
      <c r="H17" s="18">
        <f>ProForBrut!F17</f>
        <v>111369.44992229099</v>
      </c>
      <c r="J17" s="21"/>
    </row>
    <row r="18" spans="1:10" x14ac:dyDescent="0.25">
      <c r="A18" s="17">
        <f>ProForBrut!A18</f>
        <v>17</v>
      </c>
      <c r="B18" s="18">
        <f>ProForBrut!D18</f>
        <v>8228.0307945982004</v>
      </c>
      <c r="C18" s="19">
        <f t="shared" si="0"/>
        <v>67700490.756856292</v>
      </c>
      <c r="D18" s="20">
        <f t="shared" si="1"/>
        <v>3.9153486875397765</v>
      </c>
      <c r="E18" s="18">
        <f>ProForBrut!E18</f>
        <v>2047.6911</v>
      </c>
      <c r="G18" s="21"/>
      <c r="H18" s="18">
        <f>ProForBrut!F18</f>
        <v>92668.102035469507</v>
      </c>
      <c r="J18" s="21"/>
    </row>
    <row r="19" spans="1:10" x14ac:dyDescent="0.25">
      <c r="A19" s="17">
        <f>ProForBrut!A19</f>
        <v>18</v>
      </c>
      <c r="B19" s="18">
        <f>ProForBrut!D19</f>
        <v>16324.0107115922</v>
      </c>
      <c r="C19" s="19">
        <f t="shared" si="0"/>
        <v>266473325.71217689</v>
      </c>
      <c r="D19" s="20">
        <f t="shared" si="1"/>
        <v>4.2128534749078383</v>
      </c>
      <c r="E19" s="18">
        <f>ProForBrut!E19</f>
        <v>8103.5920779113803</v>
      </c>
      <c r="G19" s="21"/>
      <c r="H19" s="18">
        <f>ProForBrut!F19</f>
        <v>147391.295285314</v>
      </c>
      <c r="J19" s="21"/>
    </row>
    <row r="20" spans="1:10" x14ac:dyDescent="0.25">
      <c r="A20" s="17">
        <f>ProForBrut!A20</f>
        <v>19</v>
      </c>
      <c r="B20" s="18">
        <f>ProForBrut!D20</f>
        <v>1969.9642268571399</v>
      </c>
      <c r="C20" s="19">
        <f t="shared" si="0"/>
        <v>3880759.0550968489</v>
      </c>
      <c r="D20" s="20">
        <f t="shared" si="1"/>
        <v>3.2946787418748089</v>
      </c>
      <c r="E20" s="18">
        <f>ProForBrut!E20</f>
        <v>10693.6861349996</v>
      </c>
      <c r="G20" s="21"/>
      <c r="H20" s="18">
        <f>ProForBrut!F20</f>
        <v>254515.614793688</v>
      </c>
      <c r="J20" s="21"/>
    </row>
    <row r="21" spans="1:10" x14ac:dyDescent="0.25">
      <c r="A21" s="17">
        <f>ProForBrut!A21</f>
        <v>21</v>
      </c>
      <c r="B21" s="18">
        <f>ProForBrut!D21</f>
        <v>46616.228374072998</v>
      </c>
      <c r="C21" s="19">
        <f t="shared" si="0"/>
        <v>2173072747.8237286</v>
      </c>
      <c r="D21" s="20">
        <f t="shared" si="1"/>
        <v>4.6685464489866106</v>
      </c>
      <c r="E21" s="18">
        <f>ProForBrut!E21</f>
        <v>114464.178813623</v>
      </c>
      <c r="G21" s="21"/>
      <c r="H21" s="18">
        <f>ProForBrut!F21</f>
        <v>156898.98136436599</v>
      </c>
      <c r="J21" s="21"/>
    </row>
    <row r="22" spans="1:10" x14ac:dyDescent="0.25">
      <c r="A22" s="17">
        <f>ProForBrut!A22</f>
        <v>22</v>
      </c>
      <c r="B22" s="18">
        <f>ProForBrut!D22</f>
        <v>3566.6648</v>
      </c>
      <c r="C22" s="19">
        <f t="shared" si="0"/>
        <v>12721097.795559039</v>
      </c>
      <c r="D22" s="20">
        <f t="shared" si="1"/>
        <v>3.5523840434762564</v>
      </c>
      <c r="E22" s="18">
        <f>ProForBrut!E22</f>
        <v>1671.0320346938699</v>
      </c>
      <c r="G22" s="21"/>
      <c r="H22" s="18">
        <f>ProForBrut!F22</f>
        <v>77621.986706216194</v>
      </c>
      <c r="J22" s="21"/>
    </row>
    <row r="23" spans="1:10" x14ac:dyDescent="0.25">
      <c r="A23" s="17">
        <f>ProForBrut!A23</f>
        <v>23</v>
      </c>
      <c r="B23" s="18">
        <f>ProForBrut!D23</f>
        <v>6384.9916684579503</v>
      </c>
      <c r="C23" s="19">
        <f t="shared" si="0"/>
        <v>40768118.606277436</v>
      </c>
      <c r="D23" s="20">
        <f t="shared" si="1"/>
        <v>3.8052283475975539</v>
      </c>
      <c r="E23" s="18">
        <f>ProForBrut!E23</f>
        <v>6426.6658481185896</v>
      </c>
      <c r="G23" s="21"/>
      <c r="H23" s="18">
        <f>ProForBrut!F23</f>
        <v>154292.228737831</v>
      </c>
      <c r="J23" s="21"/>
    </row>
    <row r="24" spans="1:10" x14ac:dyDescent="0.25">
      <c r="A24" s="17">
        <f>ProForBrut!A24</f>
        <v>24</v>
      </c>
      <c r="B24" s="18">
        <f>ProForBrut!D24</f>
        <v>2118.76674632611</v>
      </c>
      <c r="C24" s="19">
        <f t="shared" si="0"/>
        <v>4489172.525337331</v>
      </c>
      <c r="D24" s="20">
        <f t="shared" si="1"/>
        <v>3.3262880749114454</v>
      </c>
      <c r="E24" s="18">
        <f>ProForBrut!E24</f>
        <v>899.78394198424098</v>
      </c>
      <c r="G24" s="21"/>
      <c r="H24" s="18">
        <f>ProForBrut!F24</f>
        <v>393800.18249194202</v>
      </c>
      <c r="J24" s="21"/>
    </row>
    <row r="25" spans="1:10" x14ac:dyDescent="0.25">
      <c r="A25" s="17">
        <f>ProForBrut!A25</f>
        <v>25</v>
      </c>
      <c r="B25" s="18">
        <f>ProForBrut!D25</f>
        <v>5993.1136999999899</v>
      </c>
      <c r="C25" s="19">
        <f t="shared" si="0"/>
        <v>35917411.821127571</v>
      </c>
      <c r="D25" s="20">
        <f t="shared" si="1"/>
        <v>3.7777249766500427</v>
      </c>
      <c r="E25" s="18">
        <f>ProForBrut!E25</f>
        <v>116642.638220279</v>
      </c>
      <c r="G25" s="21"/>
      <c r="H25" s="18">
        <f>ProForBrut!F25</f>
        <v>95359.922031386406</v>
      </c>
      <c r="J25" s="21"/>
    </row>
    <row r="26" spans="1:10" x14ac:dyDescent="0.25">
      <c r="A26" s="17">
        <f>ProForBrut!A26</f>
        <v>26</v>
      </c>
      <c r="B26" s="18">
        <f>ProForBrut!D26</f>
        <v>39318.041943927201</v>
      </c>
      <c r="C26" s="19">
        <f t="shared" si="0"/>
        <v>1545908422.3044186</v>
      </c>
      <c r="D26" s="20">
        <f t="shared" si="1"/>
        <v>4.5946029271780313</v>
      </c>
      <c r="E26" s="18">
        <f>ProForBrut!E26</f>
        <v>36706.489874972103</v>
      </c>
      <c r="G26" s="21"/>
      <c r="H26" s="18">
        <f>ProForBrut!F26</f>
        <v>208839.759118502</v>
      </c>
      <c r="J26" s="21"/>
    </row>
    <row r="27" spans="1:10" x14ac:dyDescent="0.25">
      <c r="A27" s="17">
        <f>ProForBrut!A27</f>
        <v>27</v>
      </c>
      <c r="B27" s="18">
        <f>ProForBrut!D27</f>
        <v>13264.6697629999</v>
      </c>
      <c r="C27" s="19">
        <f t="shared" si="0"/>
        <v>175951463.92144382</v>
      </c>
      <c r="D27" s="20">
        <f t="shared" si="1"/>
        <v>4.1227291817237015</v>
      </c>
      <c r="E27" s="18">
        <f>ProForBrut!E27</f>
        <v>3183.79977344594</v>
      </c>
      <c r="G27" s="21"/>
      <c r="H27" s="18">
        <f>ProForBrut!F27</f>
        <v>109937.734031357</v>
      </c>
      <c r="J27" s="21"/>
    </row>
    <row r="28" spans="1:10" x14ac:dyDescent="0.25">
      <c r="A28" s="17">
        <f>ProForBrut!A28</f>
        <v>28</v>
      </c>
      <c r="B28" s="18">
        <f>ProForBrut!D28</f>
        <v>10089.001878344199</v>
      </c>
      <c r="C28" s="19">
        <f t="shared" si="0"/>
        <v>101787958.90123278</v>
      </c>
      <c r="D28" s="20">
        <f t="shared" si="1"/>
        <v>4.0038912470847245</v>
      </c>
      <c r="E28" s="18">
        <f>ProForBrut!E28</f>
        <v>237.93462625000001</v>
      </c>
      <c r="G28" s="21"/>
      <c r="H28" s="18">
        <f>ProForBrut!F28</f>
        <v>60671.738332043104</v>
      </c>
      <c r="J28" s="21"/>
    </row>
    <row r="29" spans="1:10" x14ac:dyDescent="0.25">
      <c r="A29" s="17">
        <f>ProForBrut!A29</f>
        <v>29</v>
      </c>
      <c r="B29" s="18">
        <f>ProForBrut!D29</f>
        <v>4524.1352814973698</v>
      </c>
      <c r="C29" s="19">
        <f t="shared" si="0"/>
        <v>20467800.045289285</v>
      </c>
      <c r="D29" s="20">
        <f t="shared" si="1"/>
        <v>3.6556315672162696</v>
      </c>
      <c r="E29" s="18">
        <f>ProForBrut!E29</f>
        <v>1497.81623435189</v>
      </c>
      <c r="G29" s="21"/>
      <c r="H29" s="18">
        <f>ProForBrut!F29</f>
        <v>68748.006884111397</v>
      </c>
      <c r="J29" s="21"/>
    </row>
    <row r="30" spans="1:10" x14ac:dyDescent="0.25">
      <c r="A30" s="17">
        <f>ProForBrut!A30</f>
        <v>30</v>
      </c>
      <c r="B30" s="18">
        <f>ProForBrut!D30</f>
        <v>23369.143653896699</v>
      </c>
      <c r="C30" s="19">
        <f t="shared" si="0"/>
        <v>546116875.11646032</v>
      </c>
      <c r="D30" s="20">
        <f t="shared" si="1"/>
        <v>4.3686613819644515</v>
      </c>
      <c r="E30" s="18">
        <f>ProForBrut!E30</f>
        <v>36204.401782105102</v>
      </c>
      <c r="G30" s="21"/>
      <c r="H30" s="18">
        <f>ProForBrut!F30</f>
        <v>157698.57401989901</v>
      </c>
      <c r="J30" s="21"/>
    </row>
    <row r="31" spans="1:10" x14ac:dyDescent="0.25">
      <c r="A31" s="17">
        <f>ProForBrut!A31</f>
        <v>31</v>
      </c>
      <c r="B31" s="18">
        <f>ProForBrut!D31</f>
        <v>12720.4875017872</v>
      </c>
      <c r="C31" s="19">
        <f t="shared" si="0"/>
        <v>161810802.28312436</v>
      </c>
      <c r="D31" s="20">
        <f t="shared" si="1"/>
        <v>4.1045378955928893</v>
      </c>
      <c r="E31" s="18">
        <f>ProForBrut!E31</f>
        <v>25854.391144174399</v>
      </c>
      <c r="G31" s="21"/>
      <c r="H31" s="18">
        <f>ProForBrut!F31</f>
        <v>86811.388940574005</v>
      </c>
      <c r="J31" s="21"/>
    </row>
    <row r="32" spans="1:10" x14ac:dyDescent="0.25">
      <c r="A32" s="17">
        <f>ProForBrut!A32</f>
        <v>32</v>
      </c>
      <c r="B32" s="18">
        <f>ProForBrut!D32</f>
        <v>1590.6387466666599</v>
      </c>
      <c r="C32" s="19">
        <f t="shared" si="0"/>
        <v>2530131.6223972826</v>
      </c>
      <c r="D32" s="20">
        <f t="shared" si="1"/>
        <v>3.2018445030168854</v>
      </c>
      <c r="E32" s="18">
        <f>ProForBrut!E32</f>
        <v>2487.1259226495999</v>
      </c>
      <c r="G32" s="21"/>
      <c r="H32" s="18">
        <f>ProForBrut!F32</f>
        <v>80846.585258830804</v>
      </c>
      <c r="J32" s="21"/>
    </row>
    <row r="33" spans="1:10" x14ac:dyDescent="0.25">
      <c r="A33" s="17">
        <f>ProForBrut!A33</f>
        <v>33</v>
      </c>
      <c r="B33" s="18">
        <f>ProForBrut!D33</f>
        <v>21404.543846327699</v>
      </c>
      <c r="C33" s="19">
        <f t="shared" si="0"/>
        <v>458154497.26936495</v>
      </c>
      <c r="D33" s="20">
        <f t="shared" si="1"/>
        <v>4.3305262663426562</v>
      </c>
      <c r="E33" s="18">
        <f>ProForBrut!E33</f>
        <v>11142.706240558</v>
      </c>
      <c r="G33" s="21"/>
      <c r="H33" s="18">
        <f>ProForBrut!F33</f>
        <v>450674.99422315398</v>
      </c>
      <c r="J33" s="21"/>
    </row>
    <row r="34" spans="1:10" x14ac:dyDescent="0.25">
      <c r="A34" s="17">
        <f>ProForBrut!A34</f>
        <v>34</v>
      </c>
      <c r="B34" s="18">
        <f>ProForBrut!D34</f>
        <v>24103.508879264798</v>
      </c>
      <c r="C34" s="19">
        <f t="shared" si="0"/>
        <v>580979140.29279697</v>
      </c>
      <c r="D34" s="20">
        <f t="shared" si="1"/>
        <v>4.382098287314645</v>
      </c>
      <c r="E34" s="18">
        <f>ProForBrut!E34</f>
        <v>14634.405815124001</v>
      </c>
      <c r="G34" s="21"/>
      <c r="H34" s="18">
        <f>ProForBrut!F34</f>
        <v>164426.0039209</v>
      </c>
      <c r="J34" s="21"/>
    </row>
    <row r="35" spans="1:10" x14ac:dyDescent="0.25">
      <c r="A35" s="17">
        <f>ProForBrut!A35</f>
        <v>35</v>
      </c>
      <c r="B35" s="18">
        <f>ProForBrut!D35</f>
        <v>8768.4418999999907</v>
      </c>
      <c r="C35" s="19">
        <f t="shared" si="0"/>
        <v>76885573.35367544</v>
      </c>
      <c r="D35" s="20">
        <f t="shared" si="1"/>
        <v>3.9429719551148557</v>
      </c>
      <c r="E35" s="18">
        <f>ProForBrut!E35</f>
        <v>1093.18235</v>
      </c>
      <c r="G35" s="21"/>
      <c r="H35" s="18">
        <f>ProForBrut!F35</f>
        <v>46633.888957575698</v>
      </c>
      <c r="J35" s="21"/>
    </row>
    <row r="36" spans="1:10" x14ac:dyDescent="0.25">
      <c r="A36" s="17">
        <f>ProForBrut!A36</f>
        <v>36</v>
      </c>
      <c r="B36" s="18">
        <f>ProForBrut!D36</f>
        <v>12304.742521153799</v>
      </c>
      <c r="C36" s="19">
        <f t="shared" si="0"/>
        <v>151406688.51189035</v>
      </c>
      <c r="D36" s="20">
        <f t="shared" si="1"/>
        <v>4.0901078238990962</v>
      </c>
      <c r="E36" s="18">
        <f>ProForBrut!E36</f>
        <v>1645.6903</v>
      </c>
      <c r="G36" s="21"/>
      <c r="H36" s="18">
        <f>ProForBrut!F36</f>
        <v>104081.122026699</v>
      </c>
      <c r="J36" s="21"/>
    </row>
    <row r="37" spans="1:10" x14ac:dyDescent="0.25">
      <c r="A37" s="17">
        <f>ProForBrut!A37</f>
        <v>37</v>
      </c>
      <c r="B37" s="18">
        <f>ProForBrut!D37</f>
        <v>8819.3225898375804</v>
      </c>
      <c r="C37" s="19">
        <f t="shared" si="0"/>
        <v>77780450.943619445</v>
      </c>
      <c r="D37" s="20">
        <f t="shared" si="1"/>
        <v>3.9454844690801636</v>
      </c>
      <c r="E37" s="18">
        <f>ProForBrut!E37</f>
        <v>5316.0819302014697</v>
      </c>
      <c r="G37" s="21"/>
      <c r="H37" s="18">
        <f>ProForBrut!F37</f>
        <v>136011.18712500299</v>
      </c>
      <c r="J37" s="21"/>
    </row>
    <row r="38" spans="1:10" x14ac:dyDescent="0.25">
      <c r="A38" s="17">
        <f>ProForBrut!A38</f>
        <v>38</v>
      </c>
      <c r="B38" s="18">
        <f>ProForBrut!D38</f>
        <v>20131.844505607802</v>
      </c>
      <c r="C38" s="19">
        <f t="shared" si="0"/>
        <v>405291163.19797105</v>
      </c>
      <c r="D38" s="20">
        <f t="shared" si="1"/>
        <v>4.3039051393106886</v>
      </c>
      <c r="E38" s="18">
        <f>ProForBrut!E38</f>
        <v>56547.799890632297</v>
      </c>
      <c r="G38" s="21"/>
      <c r="H38" s="18">
        <f>ProForBrut!F38</f>
        <v>177521.33261736101</v>
      </c>
      <c r="J38" s="21"/>
    </row>
    <row r="39" spans="1:10" x14ac:dyDescent="0.25">
      <c r="A39" s="17">
        <f>ProForBrut!A39</f>
        <v>39</v>
      </c>
      <c r="B39" s="18">
        <f>ProForBrut!D39</f>
        <v>22755.914680685899</v>
      </c>
      <c r="C39" s="19">
        <f t="shared" si="0"/>
        <v>517831652.954656</v>
      </c>
      <c r="D39" s="20">
        <f t="shared" si="1"/>
        <v>4.3571133812739387</v>
      </c>
      <c r="E39" s="18">
        <f>ProForBrut!E39</f>
        <v>97703.299332972296</v>
      </c>
      <c r="G39" s="21"/>
      <c r="H39" s="18">
        <f>ProForBrut!F39</f>
        <v>102597.07524671299</v>
      </c>
      <c r="J39" s="21"/>
    </row>
    <row r="40" spans="1:10" x14ac:dyDescent="0.25">
      <c r="A40" s="17">
        <f>ProForBrut!A40</f>
        <v>40</v>
      </c>
      <c r="B40" s="18">
        <f>ProForBrut!D40</f>
        <v>22785.018887160601</v>
      </c>
      <c r="C40" s="19">
        <f t="shared" si="0"/>
        <v>519157085.68826526</v>
      </c>
      <c r="D40" s="20">
        <f t="shared" si="1"/>
        <v>4.3576684530272303</v>
      </c>
      <c r="E40" s="18">
        <f>ProForBrut!E40</f>
        <v>26156.365784686699</v>
      </c>
      <c r="G40" s="21"/>
      <c r="H40" s="18">
        <f>ProForBrut!F40</f>
        <v>528213.727530526</v>
      </c>
      <c r="J40" s="21"/>
    </row>
    <row r="41" spans="1:10" x14ac:dyDescent="0.25">
      <c r="A41" s="17">
        <f>ProForBrut!A41</f>
        <v>41</v>
      </c>
      <c r="B41" s="18">
        <f>ProForBrut!D41</f>
        <v>17630.680408194799</v>
      </c>
      <c r="C41" s="19">
        <f t="shared" si="0"/>
        <v>310840891.65590394</v>
      </c>
      <c r="D41" s="20">
        <f t="shared" si="1"/>
        <v>4.2462937052220902</v>
      </c>
      <c r="E41" s="18">
        <f>ProForBrut!E41</f>
        <v>487.63155333333299</v>
      </c>
      <c r="G41" s="21"/>
      <c r="H41" s="18">
        <f>ProForBrut!F41</f>
        <v>187549.47555262299</v>
      </c>
      <c r="J41" s="21"/>
    </row>
    <row r="42" spans="1:10" x14ac:dyDescent="0.25">
      <c r="A42" s="17">
        <f>ProForBrut!A42</f>
        <v>42</v>
      </c>
      <c r="B42" s="18">
        <f>ProForBrut!D42</f>
        <v>0</v>
      </c>
      <c r="C42" s="19">
        <f t="shared" si="0"/>
        <v>0</v>
      </c>
      <c r="D42" s="20">
        <f t="shared" si="1"/>
        <v>0</v>
      </c>
      <c r="E42" s="18">
        <f>ProForBrut!E42</f>
        <v>6408.13718187622</v>
      </c>
      <c r="G42" s="21"/>
      <c r="H42" s="18">
        <f>ProForBrut!F42</f>
        <v>120312.47961713</v>
      </c>
      <c r="J42" s="21"/>
    </row>
    <row r="43" spans="1:10" x14ac:dyDescent="0.25">
      <c r="A43" s="17">
        <f>ProForBrut!A43</f>
        <v>43</v>
      </c>
      <c r="B43" s="18">
        <f>ProForBrut!D43</f>
        <v>3549.49385494954</v>
      </c>
      <c r="C43" s="19">
        <f t="shared" si="0"/>
        <v>12598906.626324546</v>
      </c>
      <c r="D43" s="20">
        <f t="shared" si="1"/>
        <v>3.5502887653261763</v>
      </c>
      <c r="E43" s="18">
        <f>ProForBrut!E43</f>
        <v>14897.622057062301</v>
      </c>
      <c r="G43" s="21"/>
      <c r="H43" s="18">
        <f>ProForBrut!F43</f>
        <v>167851.06766780099</v>
      </c>
      <c r="J43" s="21"/>
    </row>
    <row r="44" spans="1:10" x14ac:dyDescent="0.25">
      <c r="A44" s="17">
        <f>ProForBrut!A44</f>
        <v>44</v>
      </c>
      <c r="B44" s="18">
        <f>ProForBrut!D44</f>
        <v>4356.85331375848</v>
      </c>
      <c r="C44" s="19">
        <f t="shared" si="0"/>
        <v>18982170.797608249</v>
      </c>
      <c r="D44" s="20">
        <f t="shared" si="1"/>
        <v>3.63927260771441</v>
      </c>
      <c r="E44" s="18">
        <f>ProForBrut!E44</f>
        <v>323.00457934285703</v>
      </c>
      <c r="G44" s="21"/>
      <c r="H44" s="18">
        <f>ProForBrut!F44</f>
        <v>51104.9159469066</v>
      </c>
      <c r="J44" s="21"/>
    </row>
    <row r="45" spans="1:10" x14ac:dyDescent="0.25">
      <c r="A45" s="17">
        <f>ProForBrut!A45</f>
        <v>45</v>
      </c>
      <c r="B45" s="18">
        <f>ProForBrut!D45</f>
        <v>38164.492727699202</v>
      </c>
      <c r="C45" s="19">
        <f t="shared" si="0"/>
        <v>1456528505.1626053</v>
      </c>
      <c r="D45" s="20">
        <f t="shared" si="1"/>
        <v>4.5816708736228824</v>
      </c>
      <c r="E45" s="18">
        <f>ProForBrut!E45</f>
        <v>486.27650562167599</v>
      </c>
      <c r="G45" s="21"/>
      <c r="H45" s="18">
        <f>ProForBrut!F45</f>
        <v>129489.79037777</v>
      </c>
      <c r="J45" s="21"/>
    </row>
    <row r="46" spans="1:10" x14ac:dyDescent="0.25">
      <c r="A46" s="17">
        <f>ProForBrut!A46</f>
        <v>46</v>
      </c>
      <c r="B46" s="18">
        <f>ProForBrut!D46</f>
        <v>413.505980578947</v>
      </c>
      <c r="C46" s="19">
        <f t="shared" si="0"/>
        <v>170987.1959745565</v>
      </c>
      <c r="D46" s="20">
        <f t="shared" si="1"/>
        <v>2.6175308010230784</v>
      </c>
      <c r="E46" s="18">
        <f>ProForBrut!E46</f>
        <v>1094.35376393755</v>
      </c>
      <c r="G46" s="21"/>
      <c r="H46" s="18">
        <f>ProForBrut!F46</f>
        <v>213416.140896078</v>
      </c>
      <c r="J46" s="21"/>
    </row>
    <row r="47" spans="1:10" x14ac:dyDescent="0.25">
      <c r="A47" s="17">
        <f>ProForBrut!A47</f>
        <v>47</v>
      </c>
      <c r="B47" s="18">
        <f>ProForBrut!D47</f>
        <v>1567.7118617349299</v>
      </c>
      <c r="C47" s="19">
        <f t="shared" si="0"/>
        <v>2457720.4814244001</v>
      </c>
      <c r="D47" s="20">
        <f t="shared" si="1"/>
        <v>3.1955431804573626</v>
      </c>
      <c r="E47" s="18">
        <f>ProForBrut!E47</f>
        <v>1654.98178495412</v>
      </c>
      <c r="G47" s="21"/>
      <c r="H47" s="18">
        <f>ProForBrut!F47</f>
        <v>125515.08526003201</v>
      </c>
      <c r="J47" s="21"/>
    </row>
    <row r="48" spans="1:10" x14ac:dyDescent="0.25">
      <c r="A48" s="17">
        <f>ProForBrut!A48</f>
        <v>48</v>
      </c>
      <c r="B48" s="18">
        <f>ProForBrut!D48</f>
        <v>28081.385585488799</v>
      </c>
      <c r="C48" s="19">
        <f t="shared" si="0"/>
        <v>788564216.4008981</v>
      </c>
      <c r="D48" s="20">
        <f t="shared" si="1"/>
        <v>4.4484339981374976</v>
      </c>
      <c r="E48" s="18">
        <f>ProForBrut!E48</f>
        <v>20986.056746438</v>
      </c>
      <c r="G48" s="21"/>
      <c r="H48" s="18">
        <f>ProForBrut!F48</f>
        <v>183231.783041975</v>
      </c>
      <c r="J48" s="21"/>
    </row>
    <row r="49" spans="1:10" x14ac:dyDescent="0.25">
      <c r="A49" s="17">
        <f>ProForBrut!A49</f>
        <v>49</v>
      </c>
      <c r="B49" s="18">
        <f>ProForBrut!D49</f>
        <v>3467.0924901671701</v>
      </c>
      <c r="C49" s="19">
        <f t="shared" si="0"/>
        <v>12020730.335373588</v>
      </c>
      <c r="D49" s="20">
        <f t="shared" si="1"/>
        <v>3.5400906711091351</v>
      </c>
      <c r="E49" s="18">
        <f>ProForBrut!E49</f>
        <v>1441.03900698199</v>
      </c>
      <c r="G49" s="21"/>
      <c r="H49" s="18">
        <f>ProForBrut!F49</f>
        <v>79230.704814507699</v>
      </c>
      <c r="J49" s="21"/>
    </row>
    <row r="50" spans="1:10" x14ac:dyDescent="0.25">
      <c r="A50" s="17">
        <f>ProForBrut!A50</f>
        <v>50</v>
      </c>
      <c r="B50" s="18">
        <f>ProForBrut!D50</f>
        <v>642.54715099999999</v>
      </c>
      <c r="C50" s="19">
        <f t="shared" si="0"/>
        <v>412866.84125821677</v>
      </c>
      <c r="D50" s="20">
        <f t="shared" si="1"/>
        <v>2.8085803720157507</v>
      </c>
      <c r="E50" s="18">
        <f>ProForBrut!E50</f>
        <v>929.33817622050299</v>
      </c>
      <c r="G50" s="21"/>
      <c r="H50" s="18">
        <f>ProForBrut!F50</f>
        <v>24742.364616694598</v>
      </c>
      <c r="J50" s="21"/>
    </row>
    <row r="51" spans="1:10" x14ac:dyDescent="0.25">
      <c r="A51" s="17">
        <f>ProForBrut!A51</f>
        <v>51</v>
      </c>
      <c r="B51" s="18">
        <f>ProForBrut!D51</f>
        <v>31312.969244229</v>
      </c>
      <c r="C51" s="19">
        <f t="shared" si="0"/>
        <v>980502042.89003122</v>
      </c>
      <c r="D51" s="20">
        <f t="shared" si="1"/>
        <v>4.4957381206865019</v>
      </c>
      <c r="E51" s="18">
        <f>ProForBrut!E51</f>
        <v>102178.716415107</v>
      </c>
      <c r="G51" s="21"/>
      <c r="H51" s="18">
        <f>ProForBrut!F51</f>
        <v>111909.638198773</v>
      </c>
      <c r="J51" s="21"/>
    </row>
    <row r="52" spans="1:10" x14ac:dyDescent="0.25">
      <c r="A52" s="17">
        <f>ProForBrut!A52</f>
        <v>52</v>
      </c>
      <c r="B52" s="18">
        <f>ProForBrut!D52</f>
        <v>16282.6323882455</v>
      </c>
      <c r="C52" s="19">
        <f t="shared" si="0"/>
        <v>265124117.49074134</v>
      </c>
      <c r="D52" s="20">
        <f t="shared" si="1"/>
        <v>4.2117512893866449</v>
      </c>
      <c r="E52" s="18">
        <f>ProForBrut!E52</f>
        <v>13742.372179182499</v>
      </c>
      <c r="G52" s="21"/>
      <c r="H52" s="18">
        <f>ProForBrut!F52</f>
        <v>105722.841931306</v>
      </c>
      <c r="J52" s="21"/>
    </row>
    <row r="53" spans="1:10" x14ac:dyDescent="0.25">
      <c r="A53" s="17">
        <f>ProForBrut!A53</f>
        <v>53</v>
      </c>
      <c r="B53" s="18">
        <f>ProForBrut!D53</f>
        <v>741.62774385714295</v>
      </c>
      <c r="C53" s="19">
        <f t="shared" si="0"/>
        <v>550011.71045863605</v>
      </c>
      <c r="D53" s="20">
        <f t="shared" si="1"/>
        <v>2.8707711700167109</v>
      </c>
      <c r="E53" s="18">
        <f>ProForBrut!E53</f>
        <v>380.70739250000003</v>
      </c>
      <c r="G53" s="21"/>
      <c r="H53" s="18">
        <f>ProForBrut!F53</f>
        <v>34444.9842389982</v>
      </c>
      <c r="J53" s="21"/>
    </row>
    <row r="54" spans="1:10" x14ac:dyDescent="0.25">
      <c r="A54" s="17">
        <f>ProForBrut!A54</f>
        <v>54</v>
      </c>
      <c r="B54" s="18">
        <f>ProForBrut!D54</f>
        <v>33624.789985799303</v>
      </c>
      <c r="C54" s="19">
        <f t="shared" si="0"/>
        <v>1130626501.5891092</v>
      </c>
      <c r="D54" s="20">
        <f t="shared" si="1"/>
        <v>4.5266724962058023</v>
      </c>
      <c r="E54" s="18">
        <f>ProForBrut!E54</f>
        <v>76595.831878204699</v>
      </c>
      <c r="G54" s="21"/>
      <c r="H54" s="18">
        <f>ProForBrut!F54</f>
        <v>52778.102083756698</v>
      </c>
      <c r="J54" s="21"/>
    </row>
    <row r="55" spans="1:10" x14ac:dyDescent="0.25">
      <c r="A55" s="17">
        <f>ProForBrut!A55</f>
        <v>55</v>
      </c>
      <c r="B55" s="18">
        <f>ProForBrut!D55</f>
        <v>49644.411169366402</v>
      </c>
      <c r="C55" s="19">
        <f t="shared" si="0"/>
        <v>2464567560.3531117</v>
      </c>
      <c r="D55" s="20">
        <f t="shared" si="1"/>
        <v>4.6958791119265886</v>
      </c>
      <c r="E55" s="18">
        <f>ProForBrut!E55</f>
        <v>102142.571420215</v>
      </c>
      <c r="G55" s="21"/>
      <c r="H55" s="18">
        <f>ProForBrut!F55</f>
        <v>72377.568515332096</v>
      </c>
      <c r="J55" s="21"/>
    </row>
    <row r="56" spans="1:10" x14ac:dyDescent="0.25">
      <c r="A56" s="17">
        <f>ProForBrut!A56</f>
        <v>56</v>
      </c>
      <c r="B56" s="18">
        <f>ProForBrut!D56</f>
        <v>2421.4535999999898</v>
      </c>
      <c r="C56" s="19">
        <f t="shared" si="0"/>
        <v>5863437.5369529109</v>
      </c>
      <c r="D56" s="20">
        <f t="shared" si="1"/>
        <v>3.3842554672679204</v>
      </c>
      <c r="E56" s="18">
        <f>ProForBrut!E56</f>
        <v>1543.8370539432401</v>
      </c>
      <c r="G56" s="21"/>
      <c r="H56" s="18">
        <f>ProForBrut!F56</f>
        <v>108764.65530549599</v>
      </c>
      <c r="J56" s="21"/>
    </row>
    <row r="57" spans="1:10" x14ac:dyDescent="0.25">
      <c r="A57" s="17">
        <f>ProForBrut!A57</f>
        <v>57</v>
      </c>
      <c r="B57" s="18">
        <f>ProForBrut!D57</f>
        <v>73682.039799999999</v>
      </c>
      <c r="C57" s="19">
        <f t="shared" si="0"/>
        <v>5429042989.0887842</v>
      </c>
      <c r="D57" s="20">
        <f t="shared" si="1"/>
        <v>4.867367534413737</v>
      </c>
      <c r="E57" s="18">
        <f>ProForBrut!E57</f>
        <v>47710.538699999997</v>
      </c>
      <c r="G57" s="21"/>
      <c r="H57" s="18">
        <f>ProForBrut!F57</f>
        <v>51002.753115932901</v>
      </c>
      <c r="J57" s="21"/>
    </row>
    <row r="58" spans="1:10" x14ac:dyDescent="0.25">
      <c r="A58" s="17">
        <f>ProForBrut!A58</f>
        <v>58</v>
      </c>
      <c r="B58" s="18">
        <f>ProForBrut!D58</f>
        <v>24020.094523064599</v>
      </c>
      <c r="C58" s="19">
        <f t="shared" si="0"/>
        <v>576964940.89695799</v>
      </c>
      <c r="D58" s="20">
        <f t="shared" si="1"/>
        <v>4.3805927921800238</v>
      </c>
      <c r="E58" s="18">
        <f>ProForBrut!E58</f>
        <v>31656.610299999898</v>
      </c>
      <c r="G58" s="21"/>
      <c r="H58" s="18">
        <f>ProForBrut!F58</f>
        <v>170579.596720089</v>
      </c>
      <c r="J58" s="21"/>
    </row>
    <row r="59" spans="1:10" x14ac:dyDescent="0.25">
      <c r="A59" s="17">
        <f>ProForBrut!A59</f>
        <v>59</v>
      </c>
      <c r="B59" s="18">
        <f>ProForBrut!D59</f>
        <v>20836.656417914299</v>
      </c>
      <c r="C59" s="19">
        <f t="shared" si="0"/>
        <v>434166250.67820913</v>
      </c>
      <c r="D59" s="20">
        <f t="shared" si="1"/>
        <v>4.3188488728807926</v>
      </c>
      <c r="E59" s="18">
        <f>ProForBrut!E59</f>
        <v>1916.35706076923</v>
      </c>
      <c r="G59" s="21"/>
      <c r="H59" s="18">
        <f>ProForBrut!F59</f>
        <v>21499.430911459101</v>
      </c>
      <c r="J59" s="21"/>
    </row>
    <row r="60" spans="1:10" x14ac:dyDescent="0.25">
      <c r="A60" s="17">
        <f>ProForBrut!A60</f>
        <v>60</v>
      </c>
      <c r="B60" s="18">
        <f>ProForBrut!D60</f>
        <v>32811.167829682803</v>
      </c>
      <c r="C60" s="19">
        <f t="shared" si="0"/>
        <v>1076572734.3476117</v>
      </c>
      <c r="D60" s="20">
        <f t="shared" si="1"/>
        <v>4.5160349242405919</v>
      </c>
      <c r="E60" s="18">
        <f>ProForBrut!E60</f>
        <v>7816.5380309042002</v>
      </c>
      <c r="G60" s="21"/>
      <c r="H60" s="18">
        <f>ProForBrut!F60</f>
        <v>81613.980308485494</v>
      </c>
      <c r="J60" s="21"/>
    </row>
    <row r="61" spans="1:10" x14ac:dyDescent="0.25">
      <c r="A61" s="17">
        <f>ProForBrut!A61</f>
        <v>61</v>
      </c>
      <c r="B61" s="18">
        <f>ProForBrut!D61</f>
        <v>24838.3223171383</v>
      </c>
      <c r="C61" s="19">
        <f t="shared" si="0"/>
        <v>616942255.53005052</v>
      </c>
      <c r="D61" s="20">
        <f t="shared" si="1"/>
        <v>4.3951397429561485</v>
      </c>
      <c r="E61" s="18">
        <f>ProForBrut!E61</f>
        <v>1428.41121469834</v>
      </c>
      <c r="G61" s="21"/>
      <c r="H61" s="18">
        <f>ProForBrut!F61</f>
        <v>69523.638174679698</v>
      </c>
      <c r="J61" s="21"/>
    </row>
    <row r="62" spans="1:10" x14ac:dyDescent="0.25">
      <c r="A62" s="17">
        <f>ProForBrut!A62</f>
        <v>62</v>
      </c>
      <c r="B62" s="18">
        <f>ProForBrut!D62</f>
        <v>8493.7395499857503</v>
      </c>
      <c r="C62" s="19">
        <f t="shared" si="0"/>
        <v>72143611.54299213</v>
      </c>
      <c r="D62" s="20">
        <f t="shared" si="1"/>
        <v>3.9291500678739286</v>
      </c>
      <c r="E62" s="18">
        <f>ProForBrut!E62</f>
        <v>1339.506844</v>
      </c>
      <c r="G62" s="21"/>
      <c r="H62" s="18">
        <f>ProForBrut!F62</f>
        <v>36507.107813832597</v>
      </c>
      <c r="J62" s="21"/>
    </row>
    <row r="63" spans="1:10" x14ac:dyDescent="0.25">
      <c r="A63" s="17">
        <f>ProForBrut!A63</f>
        <v>63</v>
      </c>
      <c r="B63" s="18">
        <f>ProForBrut!D63</f>
        <v>3292.0609121427601</v>
      </c>
      <c r="C63" s="19">
        <f t="shared" si="0"/>
        <v>10837665.049258221</v>
      </c>
      <c r="D63" s="20">
        <f t="shared" si="1"/>
        <v>3.5175997639833381</v>
      </c>
      <c r="E63" s="18">
        <f>ProForBrut!E63</f>
        <v>30488.556885289301</v>
      </c>
      <c r="G63" s="21"/>
      <c r="H63" s="18">
        <f>ProForBrut!F63</f>
        <v>221173.80974993101</v>
      </c>
      <c r="J63" s="21"/>
    </row>
    <row r="64" spans="1:10" x14ac:dyDescent="0.25">
      <c r="A64" s="17">
        <f>ProForBrut!A64</f>
        <v>64</v>
      </c>
      <c r="B64" s="18">
        <f>ProForBrut!D64</f>
        <v>308.83600000000001</v>
      </c>
      <c r="C64" s="19">
        <f t="shared" si="0"/>
        <v>95379.674896000011</v>
      </c>
      <c r="D64" s="20">
        <f t="shared" si="1"/>
        <v>2.4911318772482915</v>
      </c>
      <c r="E64" s="18">
        <f>ProForBrut!E64</f>
        <v>68302.997656315405</v>
      </c>
      <c r="G64" s="21"/>
      <c r="H64" s="18">
        <f>ProForBrut!F64</f>
        <v>142475.47134250801</v>
      </c>
      <c r="J64" s="21"/>
    </row>
    <row r="65" spans="1:10" x14ac:dyDescent="0.25">
      <c r="A65" s="17">
        <f>ProForBrut!A65</f>
        <v>65</v>
      </c>
      <c r="B65" s="18">
        <f>ProForBrut!D65</f>
        <v>5562.8724052866401</v>
      </c>
      <c r="C65" s="19">
        <f t="shared" si="0"/>
        <v>30945549.397499569</v>
      </c>
      <c r="D65" s="20">
        <f t="shared" si="1"/>
        <v>3.7453771618815974</v>
      </c>
      <c r="E65" s="18">
        <f>ProForBrut!E65</f>
        <v>56950.965157896702</v>
      </c>
      <c r="G65" s="21"/>
      <c r="H65" s="18">
        <f>ProForBrut!F65</f>
        <v>68998.9617319276</v>
      </c>
      <c r="J65" s="21"/>
    </row>
    <row r="66" spans="1:10" x14ac:dyDescent="0.25">
      <c r="A66" s="17">
        <f>ProForBrut!A66</f>
        <v>66</v>
      </c>
      <c r="B66" s="18">
        <f>ProForBrut!D66</f>
        <v>29371.488898777199</v>
      </c>
      <c r="C66" s="19">
        <f t="shared" si="0"/>
        <v>862684360.13099229</v>
      </c>
      <c r="D66" s="20">
        <f t="shared" si="1"/>
        <v>4.4679407483344313</v>
      </c>
      <c r="E66" s="18">
        <f>ProForBrut!E66</f>
        <v>21382.1282103622</v>
      </c>
      <c r="G66" s="21"/>
      <c r="H66" s="18">
        <f>ProForBrut!F66</f>
        <v>90618.122793573406</v>
      </c>
      <c r="J66" s="21"/>
    </row>
    <row r="67" spans="1:10" x14ac:dyDescent="0.25">
      <c r="A67" s="17">
        <f>ProForBrut!A67</f>
        <v>67</v>
      </c>
      <c r="B67" s="18">
        <f>ProForBrut!D67</f>
        <v>55792.351384924303</v>
      </c>
      <c r="C67" s="19">
        <f t="shared" ref="C67:C77" si="2">B67^2</f>
        <v>3112786473.0588646</v>
      </c>
      <c r="D67" s="20">
        <f t="shared" ref="D67:D77" si="3">LOG10(B67+1)</f>
        <v>4.7465824493161675</v>
      </c>
      <c r="E67" s="18">
        <f>ProForBrut!E67</f>
        <v>75539.777482333404</v>
      </c>
      <c r="G67" s="21"/>
      <c r="H67" s="18">
        <f>ProForBrut!F67</f>
        <v>42461.833704785</v>
      </c>
      <c r="J67" s="21"/>
    </row>
    <row r="68" spans="1:10" x14ac:dyDescent="0.25">
      <c r="A68" s="17">
        <f>ProForBrut!A68</f>
        <v>68</v>
      </c>
      <c r="B68" s="18">
        <f>ProForBrut!D68</f>
        <v>21163.356477680099</v>
      </c>
      <c r="C68" s="19">
        <f t="shared" si="2"/>
        <v>447887657.40136421</v>
      </c>
      <c r="D68" s="20">
        <f t="shared" si="3"/>
        <v>4.3256050678754026</v>
      </c>
      <c r="E68" s="18">
        <f>ProForBrut!E68</f>
        <v>83853.283196102304</v>
      </c>
      <c r="G68" s="21"/>
      <c r="H68" s="18">
        <f>ProForBrut!F68</f>
        <v>37641.330736298602</v>
      </c>
      <c r="J68" s="21"/>
    </row>
    <row r="69" spans="1:10" x14ac:dyDescent="0.25">
      <c r="A69" s="17">
        <f>ProForBrut!A69</f>
        <v>69</v>
      </c>
      <c r="B69" s="18">
        <f>ProForBrut!D69</f>
        <v>21.812475171466001</v>
      </c>
      <c r="C69" s="19">
        <f t="shared" si="2"/>
        <v>475.78407310582077</v>
      </c>
      <c r="D69" s="20">
        <f t="shared" si="3"/>
        <v>1.3581724091254299</v>
      </c>
      <c r="E69" s="18">
        <f>ProForBrut!E69</f>
        <v>2829.17786588224</v>
      </c>
      <c r="G69" s="21"/>
      <c r="H69" s="18">
        <f>ProForBrut!F69</f>
        <v>67346.361111140795</v>
      </c>
      <c r="J69" s="21"/>
    </row>
    <row r="70" spans="1:10" x14ac:dyDescent="0.25">
      <c r="A70" s="17">
        <f>ProForBrut!A70</f>
        <v>70</v>
      </c>
      <c r="B70" s="18">
        <f>ProForBrut!D70</f>
        <v>7827.8138426762698</v>
      </c>
      <c r="C70" s="19">
        <f t="shared" si="2"/>
        <v>61274669.555594228</v>
      </c>
      <c r="D70" s="20">
        <f t="shared" si="3"/>
        <v>3.8936959663231545</v>
      </c>
      <c r="E70" s="18">
        <f>ProForBrut!E70</f>
        <v>122857.943994341</v>
      </c>
      <c r="G70" s="21"/>
      <c r="H70" s="18">
        <f>ProForBrut!F70</f>
        <v>93471.598074338297</v>
      </c>
      <c r="J70" s="21"/>
    </row>
    <row r="71" spans="1:10" x14ac:dyDescent="0.25">
      <c r="A71" s="17">
        <f>ProForBrut!A71</f>
        <v>71</v>
      </c>
      <c r="B71" s="18">
        <f>ProForBrut!D71</f>
        <v>14766.1182202695</v>
      </c>
      <c r="C71" s="19">
        <f t="shared" si="2"/>
        <v>218038247.29497489</v>
      </c>
      <c r="D71" s="20">
        <f t="shared" si="3"/>
        <v>4.1692957517002229</v>
      </c>
      <c r="E71" s="18">
        <f>ProForBrut!E71</f>
        <v>31085.832930686502</v>
      </c>
      <c r="G71" s="21"/>
      <c r="H71" s="18">
        <f>ProForBrut!F71</f>
        <v>140829.222462834</v>
      </c>
      <c r="J71" s="21"/>
    </row>
    <row r="72" spans="1:10" x14ac:dyDescent="0.25">
      <c r="A72" s="17">
        <f>ProForBrut!A72</f>
        <v>72</v>
      </c>
      <c r="B72" s="18">
        <f>ProForBrut!D72</f>
        <v>14170.9809569752</v>
      </c>
      <c r="C72" s="19">
        <f t="shared" si="2"/>
        <v>200816701.28295374</v>
      </c>
      <c r="D72" s="20">
        <f t="shared" si="3"/>
        <v>4.15143056009593</v>
      </c>
      <c r="E72" s="18">
        <f>ProForBrut!E72</f>
        <v>874.05797641110996</v>
      </c>
      <c r="G72" s="21"/>
      <c r="H72" s="18">
        <f>ProForBrut!F72</f>
        <v>92544.236310612905</v>
      </c>
      <c r="J72" s="21"/>
    </row>
    <row r="73" spans="1:10" x14ac:dyDescent="0.25">
      <c r="A73" s="17">
        <f>ProForBrut!A73</f>
        <v>73</v>
      </c>
      <c r="B73" s="18">
        <f>ProForBrut!D73</f>
        <v>6552.3948671783401</v>
      </c>
      <c r="C73" s="19">
        <f t="shared" si="2"/>
        <v>42933878.49542506</v>
      </c>
      <c r="D73" s="20">
        <f t="shared" si="3"/>
        <v>3.8164663366529354</v>
      </c>
      <c r="E73" s="18">
        <f>ProForBrut!E73</f>
        <v>78008.349109201896</v>
      </c>
      <c r="G73" s="21"/>
      <c r="H73" s="18">
        <f>ProForBrut!F73</f>
        <v>108994.275255758</v>
      </c>
      <c r="J73" s="21"/>
    </row>
    <row r="74" spans="1:10" x14ac:dyDescent="0.25">
      <c r="A74" s="17">
        <f>ProForBrut!A74</f>
        <v>74</v>
      </c>
      <c r="B74" s="18">
        <f>ProForBrut!D74</f>
        <v>4047.6428671687199</v>
      </c>
      <c r="C74" s="19">
        <f t="shared" si="2"/>
        <v>16383412.780141816</v>
      </c>
      <c r="D74" s="20">
        <f t="shared" si="3"/>
        <v>3.6073094691224536</v>
      </c>
      <c r="E74" s="18">
        <f>ProForBrut!E74</f>
        <v>48973.1720043319</v>
      </c>
      <c r="G74" s="21"/>
      <c r="H74" s="18">
        <f>ProForBrut!F74</f>
        <v>125603.268189255</v>
      </c>
      <c r="J74" s="21"/>
    </row>
    <row r="75" spans="1:10" x14ac:dyDescent="0.25">
      <c r="A75" s="17">
        <f>ProForBrut!A75</f>
        <v>76</v>
      </c>
      <c r="B75" s="18">
        <f>ProForBrut!D75</f>
        <v>42030.1716841753</v>
      </c>
      <c r="C75" s="19">
        <f t="shared" si="2"/>
        <v>1766535331.8012512</v>
      </c>
      <c r="D75" s="20">
        <f t="shared" si="3"/>
        <v>4.6235714968072266</v>
      </c>
      <c r="E75" s="18">
        <f>ProForBrut!E75</f>
        <v>2539.7231316029101</v>
      </c>
      <c r="G75" s="21"/>
      <c r="H75" s="18">
        <f>ProForBrut!F75</f>
        <v>54925.9711434036</v>
      </c>
      <c r="J75" s="21"/>
    </row>
    <row r="76" spans="1:10" x14ac:dyDescent="0.25">
      <c r="A76" s="17">
        <f>ProForBrut!A76</f>
        <v>77</v>
      </c>
      <c r="B76" s="18">
        <f>ProForBrut!D76</f>
        <v>33220.691672018598</v>
      </c>
      <c r="C76" s="19">
        <f t="shared" si="2"/>
        <v>1103614355.1673257</v>
      </c>
      <c r="D76" s="20">
        <f t="shared" si="3"/>
        <v>4.5214217432603858</v>
      </c>
      <c r="E76" s="18">
        <f>ProForBrut!E76</f>
        <v>6045.1135876647704</v>
      </c>
      <c r="G76" s="21"/>
      <c r="H76" s="18">
        <f>ProForBrut!F76</f>
        <v>97803.724439501093</v>
      </c>
      <c r="J76" s="21"/>
    </row>
    <row r="77" spans="1:10" x14ac:dyDescent="0.25">
      <c r="A77" s="17">
        <f>ProForBrut!A77</f>
        <v>79</v>
      </c>
      <c r="B77" s="18">
        <f>ProForBrut!D77</f>
        <v>7561.3008999999902</v>
      </c>
      <c r="C77" s="19">
        <f t="shared" si="2"/>
        <v>57173271.30034066</v>
      </c>
      <c r="D77" s="20">
        <f t="shared" si="3"/>
        <v>3.8786539537207427</v>
      </c>
      <c r="E77" s="18">
        <f>ProForBrut!E77</f>
        <v>153.96149999999901</v>
      </c>
      <c r="G77" s="21"/>
      <c r="H77" s="18">
        <f>ProForBrut!F77</f>
        <v>41094.007622889199</v>
      </c>
      <c r="J77" s="21"/>
    </row>
    <row r="78" spans="1:10" x14ac:dyDescent="0.25">
      <c r="A78" s="17">
        <f>ProForBrut!A78</f>
        <v>80</v>
      </c>
      <c r="B78" s="18">
        <f>ProForBrut!D78</f>
        <v>4826.9485299999997</v>
      </c>
      <c r="C78" s="19">
        <f t="shared" ref="C78:C91" si="4">B78^2</f>
        <v>23299432.111269157</v>
      </c>
      <c r="D78" s="20">
        <f t="shared" ref="D78:D91" si="5">LOG10(B78+1)</f>
        <v>3.6837626315048198</v>
      </c>
      <c r="E78" s="18">
        <f>ProForBrut!E78</f>
        <v>411.08223999999899</v>
      </c>
      <c r="G78" s="21"/>
      <c r="H78" s="18">
        <f>ProForBrut!F78</f>
        <v>50480.441784193397</v>
      </c>
      <c r="J78" s="21"/>
    </row>
    <row r="79" spans="1:10" x14ac:dyDescent="0.25">
      <c r="A79" s="17">
        <f>ProForBrut!A79</f>
        <v>81</v>
      </c>
      <c r="B79" s="18">
        <f>ProForBrut!D79</f>
        <v>12278.165542012201</v>
      </c>
      <c r="C79" s="19">
        <f t="shared" si="4"/>
        <v>150753349.07705575</v>
      </c>
      <c r="D79" s="20">
        <f t="shared" si="5"/>
        <v>4.0891688543610876</v>
      </c>
      <c r="E79" s="18">
        <f>ProForBrut!E79</f>
        <v>12851.6192472769</v>
      </c>
      <c r="G79" s="21"/>
      <c r="H79" s="18">
        <f>ProForBrut!F79</f>
        <v>139228.39188899999</v>
      </c>
      <c r="J79" s="21"/>
    </row>
    <row r="80" spans="1:10" x14ac:dyDescent="0.25">
      <c r="A80" s="17">
        <f>ProForBrut!A80</f>
        <v>82</v>
      </c>
      <c r="B80" s="18">
        <f>ProForBrut!D80</f>
        <v>1490.83165877959</v>
      </c>
      <c r="C80" s="19">
        <f t="shared" si="4"/>
        <v>2222579.0348195038</v>
      </c>
      <c r="D80" s="20">
        <f t="shared" si="5"/>
        <v>3.1737198192573839</v>
      </c>
      <c r="E80" s="18">
        <f>ProForBrut!E80</f>
        <v>215.27226958333301</v>
      </c>
      <c r="G80" s="21"/>
      <c r="H80" s="18">
        <f>ProForBrut!F80</f>
        <v>67440.899549561494</v>
      </c>
      <c r="J80" s="21"/>
    </row>
    <row r="81" spans="1:19" x14ac:dyDescent="0.25">
      <c r="A81" s="17">
        <f>ProForBrut!A81</f>
        <v>83</v>
      </c>
      <c r="B81" s="18">
        <f>ProForBrut!D81</f>
        <v>21676.6780037709</v>
      </c>
      <c r="C81" s="19">
        <f t="shared" si="4"/>
        <v>469878369.27916515</v>
      </c>
      <c r="D81" s="20">
        <f t="shared" si="5"/>
        <v>4.3360127610694779</v>
      </c>
      <c r="E81" s="18">
        <f>ProForBrut!E81</f>
        <v>42723.258573385501</v>
      </c>
      <c r="G81" s="21"/>
      <c r="H81" s="18">
        <f>ProForBrut!F81</f>
        <v>287306.109454941</v>
      </c>
      <c r="J81" s="21"/>
    </row>
    <row r="82" spans="1:19" x14ac:dyDescent="0.25">
      <c r="A82" s="17">
        <f>ProForBrut!A82</f>
        <v>84</v>
      </c>
      <c r="B82" s="18">
        <f>ProForBrut!D82</f>
        <v>8807.8744837500599</v>
      </c>
      <c r="C82" s="19">
        <f t="shared" si="4"/>
        <v>77578652.921495378</v>
      </c>
      <c r="D82" s="20">
        <f t="shared" si="5"/>
        <v>3.9449204218373799</v>
      </c>
      <c r="E82" s="18">
        <f>ProForBrut!E82</f>
        <v>35738.058405736003</v>
      </c>
      <c r="G82" s="21"/>
      <c r="H82" s="18">
        <f>ProForBrut!F82</f>
        <v>87308.652501030505</v>
      </c>
      <c r="J82" s="21"/>
    </row>
    <row r="83" spans="1:19" x14ac:dyDescent="0.25">
      <c r="A83" s="17">
        <f>ProForBrut!A83</f>
        <v>85</v>
      </c>
      <c r="B83" s="18">
        <f>ProForBrut!D83</f>
        <v>7288.2581384615396</v>
      </c>
      <c r="C83" s="19">
        <f t="shared" si="4"/>
        <v>53118706.692850865</v>
      </c>
      <c r="D83" s="20">
        <f t="shared" si="5"/>
        <v>3.8626833304075312</v>
      </c>
      <c r="E83" s="18">
        <f>ProForBrut!E83</f>
        <v>446.272099999999</v>
      </c>
      <c r="G83" s="21"/>
      <c r="H83" s="18">
        <f>ProForBrut!F83</f>
        <v>27155.214732463701</v>
      </c>
      <c r="J83" s="21"/>
    </row>
    <row r="84" spans="1:19" x14ac:dyDescent="0.25">
      <c r="A84" s="17">
        <f>ProForBrut!A84</f>
        <v>86</v>
      </c>
      <c r="B84" s="18">
        <f>ProForBrut!D84</f>
        <v>7030.61420000001</v>
      </c>
      <c r="C84" s="19">
        <f t="shared" si="4"/>
        <v>49429536.029241778</v>
      </c>
      <c r="D84" s="20">
        <f t="shared" si="5"/>
        <v>3.847055034504923</v>
      </c>
      <c r="E84" s="18">
        <f>ProForBrut!E84</f>
        <v>732.53719999999998</v>
      </c>
      <c r="G84" s="21"/>
      <c r="H84" s="18">
        <f>ProForBrut!F84</f>
        <v>104973.13478403</v>
      </c>
      <c r="J84" s="21"/>
    </row>
    <row r="85" spans="1:19" x14ac:dyDescent="0.25">
      <c r="A85" s="17">
        <f>ProForBrut!A85</f>
        <v>87</v>
      </c>
      <c r="B85" s="18">
        <f>ProForBrut!D85</f>
        <v>363.41547700000001</v>
      </c>
      <c r="C85" s="19">
        <f t="shared" si="4"/>
        <v>132070.80892313755</v>
      </c>
      <c r="D85" s="20">
        <f t="shared" si="5"/>
        <v>2.5615968135066667</v>
      </c>
      <c r="E85" s="18">
        <f>ProForBrut!E85</f>
        <v>3924.1296528888802</v>
      </c>
      <c r="G85" s="21"/>
      <c r="H85" s="18">
        <f>ProForBrut!F85</f>
        <v>145708.90953647101</v>
      </c>
      <c r="J85" s="21"/>
    </row>
    <row r="86" spans="1:19" x14ac:dyDescent="0.25">
      <c r="A86" s="17">
        <f>ProForBrut!A86</f>
        <v>88</v>
      </c>
      <c r="B86" s="18">
        <f>ProForBrut!D86</f>
        <v>55763.693769374899</v>
      </c>
      <c r="C86" s="19">
        <f t="shared" si="4"/>
        <v>3109589542.8046207</v>
      </c>
      <c r="D86" s="20">
        <f t="shared" si="5"/>
        <v>4.7463593216241362</v>
      </c>
      <c r="E86" s="18">
        <f>ProForBrut!E86</f>
        <v>129071.921546261</v>
      </c>
      <c r="G86" s="21"/>
      <c r="H86" s="18">
        <f>ProForBrut!F86</f>
        <v>96528.551791537306</v>
      </c>
      <c r="J86" s="21"/>
    </row>
    <row r="87" spans="1:19" x14ac:dyDescent="0.25">
      <c r="A87" s="17">
        <f>ProForBrut!A87</f>
        <v>89</v>
      </c>
      <c r="B87" s="18">
        <f>ProForBrut!D87</f>
        <v>15309.207076222199</v>
      </c>
      <c r="C87" s="19">
        <f t="shared" si="4"/>
        <v>234371821.30265185</v>
      </c>
      <c r="D87" s="20">
        <f t="shared" si="5"/>
        <v>4.1849810647317325</v>
      </c>
      <c r="E87" s="18">
        <f>ProForBrut!E87</f>
        <v>36656.3149123763</v>
      </c>
      <c r="G87" s="21"/>
      <c r="H87" s="18">
        <f>ProForBrut!F87</f>
        <v>174416.55268385599</v>
      </c>
      <c r="J87" s="21"/>
    </row>
    <row r="88" spans="1:19" x14ac:dyDescent="0.25">
      <c r="A88" s="17">
        <f>ProForBrut!A88</f>
        <v>90</v>
      </c>
      <c r="B88" s="18">
        <f>ProForBrut!D88</f>
        <v>777.93487337361603</v>
      </c>
      <c r="C88" s="19">
        <f t="shared" si="4"/>
        <v>605182.66721082397</v>
      </c>
      <c r="D88" s="20">
        <f t="shared" si="5"/>
        <v>2.8915011478948407</v>
      </c>
      <c r="E88" s="18">
        <f>ProForBrut!E88</f>
        <v>13400.186302939501</v>
      </c>
      <c r="G88" s="21"/>
      <c r="H88" s="18">
        <f>ProForBrut!F88</f>
        <v>11877.6177410333</v>
      </c>
      <c r="J88" s="21"/>
    </row>
    <row r="89" spans="1:19" x14ac:dyDescent="0.25">
      <c r="A89" s="17">
        <f>ProForBrut!A89</f>
        <v>110</v>
      </c>
      <c r="B89" s="18">
        <f>ProForBrut!D89</f>
        <v>37825.510548415798</v>
      </c>
      <c r="C89" s="19">
        <f t="shared" si="4"/>
        <v>1430769248.2483149</v>
      </c>
      <c r="D89" s="20">
        <f t="shared" si="5"/>
        <v>4.5777962799798981</v>
      </c>
      <c r="E89" s="18">
        <f>ProForBrut!E89</f>
        <v>6992.4387046011598</v>
      </c>
      <c r="G89" s="21"/>
      <c r="H89" s="18">
        <f>ProForBrut!F89</f>
        <v>96714.017409045802</v>
      </c>
      <c r="J89" s="21"/>
    </row>
    <row r="90" spans="1:19" x14ac:dyDescent="0.25">
      <c r="A90" s="17" t="str">
        <f>ProForBrut!A90</f>
        <v>2A</v>
      </c>
      <c r="B90" s="18">
        <f>ProForBrut!D90</f>
        <v>15306.481704776301</v>
      </c>
      <c r="C90" s="19">
        <f t="shared" si="4"/>
        <v>234288382.1786516</v>
      </c>
      <c r="D90" s="20">
        <f t="shared" si="5"/>
        <v>4.1849037490472156</v>
      </c>
      <c r="E90" s="18">
        <f>ProForBrut!E90</f>
        <v>35917.370290675499</v>
      </c>
      <c r="G90" s="21"/>
      <c r="H90" s="18">
        <f>ProForBrut!F90</f>
        <v>173354.08550396701</v>
      </c>
      <c r="J90" s="21"/>
    </row>
    <row r="91" spans="1:19" x14ac:dyDescent="0.25">
      <c r="A91" s="17" t="str">
        <f>ProForBrut!A91</f>
        <v>2B</v>
      </c>
      <c r="B91" s="18">
        <f>ProForBrut!D91</f>
        <v>18838.0716702311</v>
      </c>
      <c r="C91" s="19">
        <f t="shared" si="4"/>
        <v>354872944.25276357</v>
      </c>
      <c r="D91" s="20">
        <f t="shared" si="5"/>
        <v>4.2750594983279155</v>
      </c>
      <c r="E91" s="18">
        <f>ProForBrut!E91</f>
        <v>22851.813730784499</v>
      </c>
      <c r="G91" s="21"/>
      <c r="H91" s="18">
        <f>ProForBrut!F91</f>
        <v>135548.897109165</v>
      </c>
      <c r="J91" s="21"/>
    </row>
    <row r="92" spans="1:19" x14ac:dyDescent="0.25">
      <c r="B92" s="18"/>
      <c r="C92" s="19"/>
      <c r="D92" s="20"/>
      <c r="E92" s="18"/>
      <c r="G92" s="21"/>
      <c r="H92" s="18"/>
      <c r="J92" s="21"/>
    </row>
    <row r="93" spans="1:19" ht="13.2" thickBot="1" x14ac:dyDescent="0.3">
      <c r="B93" s="18"/>
      <c r="C93" s="19"/>
      <c r="D93" s="20"/>
      <c r="E93" s="18"/>
      <c r="G93" s="21"/>
      <c r="H93" s="18"/>
      <c r="J93" s="21"/>
    </row>
    <row r="94" spans="1:19" x14ac:dyDescent="0.25">
      <c r="A94" s="22" t="s">
        <v>119</v>
      </c>
      <c r="B94" s="23">
        <f t="shared" ref="B94:J94" si="6">COUNTIF(B$2:B$93,"&gt;0")</f>
        <v>89</v>
      </c>
      <c r="C94" s="24">
        <f t="shared" si="6"/>
        <v>89</v>
      </c>
      <c r="D94" s="25">
        <f t="shared" si="6"/>
        <v>89</v>
      </c>
      <c r="E94" s="23">
        <f t="shared" si="6"/>
        <v>90</v>
      </c>
      <c r="F94" s="24">
        <f t="shared" si="6"/>
        <v>1</v>
      </c>
      <c r="G94" s="25">
        <f t="shared" si="6"/>
        <v>1</v>
      </c>
      <c r="H94" s="23">
        <f t="shared" si="6"/>
        <v>90</v>
      </c>
      <c r="I94" s="24">
        <f t="shared" si="6"/>
        <v>1</v>
      </c>
      <c r="J94" s="25">
        <f t="shared" si="6"/>
        <v>1</v>
      </c>
      <c r="K94" s="26"/>
      <c r="L94" s="26"/>
      <c r="M94" s="26"/>
      <c r="N94" s="26"/>
      <c r="O94" s="26"/>
      <c r="P94" s="26"/>
      <c r="Q94" s="26"/>
      <c r="R94" s="26"/>
      <c r="S94" s="26"/>
    </row>
    <row r="95" spans="1:19" x14ac:dyDescent="0.25">
      <c r="A95" s="27" t="s">
        <v>120</v>
      </c>
      <c r="B95" s="28">
        <f t="shared" ref="B95:J95" si="7">COUNTIF(B$2:B$93,"&gt;=0")</f>
        <v>90</v>
      </c>
      <c r="C95" s="26">
        <f t="shared" si="7"/>
        <v>90</v>
      </c>
      <c r="D95" s="29">
        <f t="shared" si="7"/>
        <v>90</v>
      </c>
      <c r="E95" s="28">
        <f t="shared" si="7"/>
        <v>90</v>
      </c>
      <c r="F95" s="26">
        <f t="shared" si="7"/>
        <v>1</v>
      </c>
      <c r="G95" s="29">
        <f t="shared" si="7"/>
        <v>1</v>
      </c>
      <c r="H95" s="28">
        <f t="shared" si="7"/>
        <v>90</v>
      </c>
      <c r="I95" s="26">
        <f t="shared" si="7"/>
        <v>1</v>
      </c>
      <c r="J95" s="29">
        <f t="shared" si="7"/>
        <v>1</v>
      </c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3.2" x14ac:dyDescent="0.25">
      <c r="A96" s="27"/>
      <c r="B96" s="30"/>
      <c r="C96" s="26"/>
      <c r="D96" s="29"/>
      <c r="E96" s="30"/>
      <c r="F96" s="26"/>
      <c r="G96" s="29"/>
      <c r="H96" s="30"/>
      <c r="I96" s="26"/>
      <c r="J96" s="29"/>
      <c r="K96" s="31"/>
      <c r="L96" s="26"/>
      <c r="M96" s="26"/>
      <c r="N96" s="31"/>
      <c r="O96" s="26"/>
      <c r="P96" s="26"/>
      <c r="Q96" s="31"/>
      <c r="R96" s="26"/>
      <c r="S96" s="26"/>
    </row>
    <row r="97" spans="1:23" x14ac:dyDescent="0.25">
      <c r="A97" s="27" t="s">
        <v>121</v>
      </c>
      <c r="B97" s="51">
        <f t="shared" ref="B97:J97" si="8">KURT(B2:B93)</f>
        <v>1.7900680322536831</v>
      </c>
      <c r="C97" s="33">
        <f t="shared" si="8"/>
        <v>11.457300219327486</v>
      </c>
      <c r="D97" s="34">
        <f t="shared" si="8"/>
        <v>9.0147634385456854</v>
      </c>
      <c r="E97" s="32">
        <f t="shared" si="8"/>
        <v>1.2677054345915337</v>
      </c>
      <c r="F97" s="33" t="e">
        <f t="shared" si="8"/>
        <v>#DIV/0!</v>
      </c>
      <c r="G97" s="34" t="e">
        <f t="shared" si="8"/>
        <v>#DIV/0!</v>
      </c>
      <c r="H97" s="32">
        <f t="shared" si="8"/>
        <v>7.7841234112363313</v>
      </c>
      <c r="I97" s="33" t="e">
        <f t="shared" si="8"/>
        <v>#DIV/0!</v>
      </c>
      <c r="J97" s="34" t="e">
        <f t="shared" si="8"/>
        <v>#DIV/0!</v>
      </c>
      <c r="K97" s="33"/>
      <c r="L97" s="33"/>
      <c r="M97" s="33"/>
      <c r="N97" s="33"/>
      <c r="O97" s="33"/>
      <c r="P97" s="33"/>
      <c r="Q97" s="33"/>
      <c r="R97" s="33"/>
      <c r="S97" s="33"/>
      <c r="T97" s="26"/>
      <c r="U97" s="26"/>
      <c r="V97" s="26"/>
      <c r="W97" s="26"/>
    </row>
    <row r="98" spans="1:23" x14ac:dyDescent="0.25">
      <c r="A98" s="27" t="s">
        <v>122</v>
      </c>
      <c r="B98" s="51">
        <f t="shared" ref="B98:J98" si="9">SKEW(B2:B93)</f>
        <v>1.3430695731054931</v>
      </c>
      <c r="C98" s="33">
        <f t="shared" si="9"/>
        <v>3.1239312655586242</v>
      </c>
      <c r="D98" s="34">
        <f t="shared" si="9"/>
        <v>-2.3563736480659485</v>
      </c>
      <c r="E98" s="32">
        <f t="shared" si="9"/>
        <v>1.4397933345682292</v>
      </c>
      <c r="F98" s="33" t="e">
        <f t="shared" si="9"/>
        <v>#DIV/0!</v>
      </c>
      <c r="G98" s="34" t="e">
        <f t="shared" si="9"/>
        <v>#DIV/0!</v>
      </c>
      <c r="H98" s="32">
        <f t="shared" si="9"/>
        <v>2.3242088605046587</v>
      </c>
      <c r="I98" s="33" t="e">
        <f t="shared" si="9"/>
        <v>#DIV/0!</v>
      </c>
      <c r="J98" s="34" t="e">
        <f t="shared" si="9"/>
        <v>#DIV/0!</v>
      </c>
      <c r="K98" s="33"/>
      <c r="L98" s="33"/>
      <c r="M98" s="33"/>
      <c r="N98" s="33"/>
      <c r="O98" s="33"/>
      <c r="P98" s="33"/>
      <c r="Q98" s="33"/>
      <c r="R98" s="33"/>
      <c r="S98" s="33"/>
      <c r="T98" s="26"/>
      <c r="U98" s="26"/>
      <c r="V98" s="26"/>
      <c r="W98" s="26"/>
    </row>
    <row r="99" spans="1:23" x14ac:dyDescent="0.25">
      <c r="A99" s="27"/>
      <c r="B99" s="28" t="s">
        <v>123</v>
      </c>
      <c r="C99" s="26" t="s">
        <v>124</v>
      </c>
      <c r="D99" s="29" t="s">
        <v>125</v>
      </c>
      <c r="E99" s="28" t="s">
        <v>123</v>
      </c>
      <c r="F99" s="26" t="s">
        <v>124</v>
      </c>
      <c r="G99" s="29" t="s">
        <v>125</v>
      </c>
      <c r="H99" s="28" t="s">
        <v>123</v>
      </c>
      <c r="I99" s="26" t="s">
        <v>124</v>
      </c>
      <c r="J99" s="29" t="s">
        <v>125</v>
      </c>
      <c r="K99" s="26"/>
      <c r="L99" s="26"/>
      <c r="M99" s="26"/>
      <c r="N99" s="26"/>
      <c r="O99" s="26"/>
      <c r="P99" s="26"/>
      <c r="Q99" s="26"/>
      <c r="R99" s="26"/>
      <c r="S99" s="26"/>
    </row>
    <row r="100" spans="1:23" x14ac:dyDescent="0.25">
      <c r="A100" s="27"/>
      <c r="B100" s="28"/>
      <c r="C100" s="26"/>
      <c r="D100" s="29"/>
      <c r="E100" s="28"/>
      <c r="F100" s="26"/>
      <c r="G100" s="29"/>
      <c r="H100" s="28"/>
      <c r="I100" s="26"/>
      <c r="J100" s="29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23" ht="13.2" x14ac:dyDescent="0.25">
      <c r="A101" s="35" t="s">
        <v>126</v>
      </c>
      <c r="B101" s="36" t="s">
        <v>127</v>
      </c>
      <c r="C101" s="37" t="s">
        <v>128</v>
      </c>
      <c r="D101" s="38" t="s">
        <v>129</v>
      </c>
      <c r="E101" s="39"/>
      <c r="F101" s="26"/>
      <c r="G101" s="29"/>
      <c r="H101" s="39"/>
      <c r="I101" s="26"/>
      <c r="J101" s="29"/>
      <c r="K101" s="40"/>
      <c r="L101" s="26"/>
      <c r="M101" s="26"/>
      <c r="N101" s="40"/>
      <c r="O101" s="26"/>
      <c r="P101" s="26"/>
      <c r="Q101" s="40"/>
      <c r="R101" s="26"/>
      <c r="S101" s="26"/>
    </row>
    <row r="102" spans="1:23" x14ac:dyDescent="0.25">
      <c r="A102" s="35" t="s">
        <v>130</v>
      </c>
      <c r="B102" s="41" t="s">
        <v>131</v>
      </c>
      <c r="C102" s="37" t="s">
        <v>132</v>
      </c>
      <c r="D102" s="38" t="s">
        <v>133</v>
      </c>
      <c r="E102" s="28"/>
      <c r="F102" s="26"/>
      <c r="G102" s="29"/>
      <c r="H102" s="28"/>
      <c r="I102" s="26"/>
      <c r="J102" s="29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23" x14ac:dyDescent="0.25">
      <c r="A103" s="27"/>
      <c r="B103" s="28"/>
      <c r="C103" s="26"/>
      <c r="D103" s="29"/>
      <c r="E103" s="28"/>
      <c r="F103" s="26"/>
      <c r="G103" s="29"/>
      <c r="H103" s="28"/>
      <c r="I103" s="26"/>
      <c r="J103" s="29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23" x14ac:dyDescent="0.25">
      <c r="A104" s="27"/>
      <c r="B104" s="28"/>
      <c r="C104" s="26"/>
      <c r="D104" s="29"/>
      <c r="E104" s="28"/>
      <c r="F104" s="26"/>
      <c r="G104" s="29"/>
      <c r="H104" s="28"/>
      <c r="I104" s="26"/>
      <c r="J104" s="29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23" x14ac:dyDescent="0.25">
      <c r="A105" s="27" t="s">
        <v>134</v>
      </c>
      <c r="B105" s="42"/>
      <c r="C105" s="43">
        <f>MAX(ABS(C97),ABS(B97))/MIN(ABS(C97),ABS(B97))</f>
        <v>6.4004831173387444</v>
      </c>
      <c r="D105" s="44">
        <f>MAX(ABS(D97),ABS(B97))/MIN(ABS(D97),ABS(B97))</f>
        <v>5.0359892898574152</v>
      </c>
      <c r="E105" s="42"/>
      <c r="F105" s="43" t="e">
        <f>MAX(ABS(F97),ABS(E97))/MIN(ABS(F97),ABS(E97))</f>
        <v>#DIV/0!</v>
      </c>
      <c r="G105" s="44" t="e">
        <f>MAX(ABS(G97),ABS(E97))/MIN(ABS(G97),ABS(E97))</f>
        <v>#DIV/0!</v>
      </c>
      <c r="H105" s="42"/>
      <c r="I105" s="43" t="e">
        <f>MAX(ABS(I97),ABS(H97))/MIN(ABS(I97),ABS(H97))</f>
        <v>#DIV/0!</v>
      </c>
      <c r="J105" s="44" t="e">
        <f>MAX(ABS(J97),ABS(H97))/MIN(ABS(J97),ABS(H97))</f>
        <v>#DIV/0!</v>
      </c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1:23" ht="13.2" thickBot="1" x14ac:dyDescent="0.3">
      <c r="A106" s="45" t="s">
        <v>135</v>
      </c>
      <c r="B106" s="46"/>
      <c r="C106" s="47">
        <f>MAX(ABS(C98),ABS(B98))/MIN(ABS(C98),ABS(B98))</f>
        <v>2.3259638429119942</v>
      </c>
      <c r="D106" s="48">
        <f>MAX(ABS(D98),ABS(B98))/MIN(ABS(D98),ABS(B98))</f>
        <v>1.7544687894443605</v>
      </c>
      <c r="E106" s="46"/>
      <c r="F106" s="47" t="e">
        <f>MAX(ABS(F98),ABS(E98))/MIN(ABS(F98),ABS(E98))</f>
        <v>#DIV/0!</v>
      </c>
      <c r="G106" s="48" t="e">
        <f>MAX(ABS(G98),ABS(E98))/MIN(ABS(G98),ABS(E98))</f>
        <v>#DIV/0!</v>
      </c>
      <c r="H106" s="46"/>
      <c r="I106" s="47" t="e">
        <f>MAX(ABS(I98),ABS(H98))/MIN(ABS(I98),ABS(H98))</f>
        <v>#DIV/0!</v>
      </c>
      <c r="J106" s="48" t="e">
        <f>MAX(ABS(J98),ABS(H98))/MIN(ABS(J98),ABS(H98))</f>
        <v>#DIV/0!</v>
      </c>
      <c r="K106" s="43"/>
      <c r="L106" s="43"/>
      <c r="M106" s="43"/>
      <c r="N106" s="43"/>
      <c r="O106" s="43"/>
      <c r="P106" s="43"/>
      <c r="Q106" s="43"/>
      <c r="R106" s="43"/>
      <c r="S106" s="43"/>
    </row>
    <row r="108" spans="1:23" x14ac:dyDescent="0.25">
      <c r="B108" s="49"/>
      <c r="C108" s="50" t="s">
        <v>136</v>
      </c>
    </row>
    <row r="110" spans="1:23" x14ac:dyDescent="0.25">
      <c r="A110" s="17" t="s">
        <v>178</v>
      </c>
      <c r="B110" s="17">
        <f>SUM(B2:B91)</f>
        <v>1510179.227766087</v>
      </c>
      <c r="C110" s="17">
        <f t="shared" ref="C110:F110" si="10">SUM(C2:C91)</f>
        <v>47678846236.136215</v>
      </c>
      <c r="D110" s="17">
        <f t="shared" si="10"/>
        <v>352.42757624946654</v>
      </c>
      <c r="E110" s="17">
        <f>SUM(E2:E91)</f>
        <v>2451370.3795301951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670D-D17F-4942-8EC3-ED38746E17D8}">
  <dimension ref="A1:J91"/>
  <sheetViews>
    <sheetView workbookViewId="0">
      <selection activeCell="B2" sqref="B2"/>
    </sheetView>
  </sheetViews>
  <sheetFormatPr baseColWidth="10" defaultRowHeight="11.4" x14ac:dyDescent="0.2"/>
  <sheetData>
    <row r="1" spans="1:10" x14ac:dyDescent="0.2">
      <c r="A1" t="s">
        <v>97</v>
      </c>
      <c r="B1" t="s">
        <v>169</v>
      </c>
      <c r="C1" t="s">
        <v>170</v>
      </c>
      <c r="D1" t="s">
        <v>171</v>
      </c>
      <c r="E1" t="s">
        <v>172</v>
      </c>
      <c r="F1" t="s">
        <v>173</v>
      </c>
      <c r="G1" t="s">
        <v>174</v>
      </c>
      <c r="H1" t="s">
        <v>175</v>
      </c>
      <c r="I1" t="s">
        <v>176</v>
      </c>
      <c r="J1" t="s">
        <v>177</v>
      </c>
    </row>
    <row r="2" spans="1:10" x14ac:dyDescent="0.2">
      <c r="A2">
        <v>1</v>
      </c>
      <c r="B2">
        <f>(transfo!B2/transfo!B$110)*100</f>
        <v>0.20258426045163896</v>
      </c>
    </row>
    <row r="3" spans="1:10" x14ac:dyDescent="0.2">
      <c r="A3">
        <v>2</v>
      </c>
    </row>
    <row r="4" spans="1:10" x14ac:dyDescent="0.2">
      <c r="A4">
        <v>3</v>
      </c>
    </row>
    <row r="5" spans="1:10" x14ac:dyDescent="0.2">
      <c r="A5">
        <v>4</v>
      </c>
    </row>
    <row r="6" spans="1:10" x14ac:dyDescent="0.2">
      <c r="A6">
        <v>5</v>
      </c>
    </row>
    <row r="7" spans="1:10" x14ac:dyDescent="0.2">
      <c r="A7">
        <v>6</v>
      </c>
    </row>
    <row r="8" spans="1:10" x14ac:dyDescent="0.2">
      <c r="A8">
        <v>7</v>
      </c>
    </row>
    <row r="9" spans="1:10" x14ac:dyDescent="0.2">
      <c r="A9">
        <v>8</v>
      </c>
    </row>
    <row r="10" spans="1:10" x14ac:dyDescent="0.2">
      <c r="A10">
        <v>9</v>
      </c>
    </row>
    <row r="11" spans="1:10" x14ac:dyDescent="0.2">
      <c r="A11">
        <v>10</v>
      </c>
    </row>
    <row r="12" spans="1:10" x14ac:dyDescent="0.2">
      <c r="A12">
        <v>11</v>
      </c>
    </row>
    <row r="13" spans="1:10" x14ac:dyDescent="0.2">
      <c r="A13">
        <v>12</v>
      </c>
    </row>
    <row r="14" spans="1:10" x14ac:dyDescent="0.2">
      <c r="A14">
        <v>13</v>
      </c>
    </row>
    <row r="15" spans="1:10" x14ac:dyDescent="0.2">
      <c r="A15">
        <v>14</v>
      </c>
    </row>
    <row r="16" spans="1:10" x14ac:dyDescent="0.2">
      <c r="A16">
        <v>15</v>
      </c>
    </row>
    <row r="17" spans="1:1" x14ac:dyDescent="0.2">
      <c r="A17">
        <v>16</v>
      </c>
    </row>
    <row r="18" spans="1:1" x14ac:dyDescent="0.2">
      <c r="A18">
        <v>17</v>
      </c>
    </row>
    <row r="19" spans="1:1" x14ac:dyDescent="0.2">
      <c r="A19">
        <v>18</v>
      </c>
    </row>
    <row r="20" spans="1:1" x14ac:dyDescent="0.2">
      <c r="A20">
        <v>19</v>
      </c>
    </row>
    <row r="21" spans="1:1" x14ac:dyDescent="0.2">
      <c r="A21">
        <v>21</v>
      </c>
    </row>
    <row r="22" spans="1:1" x14ac:dyDescent="0.2">
      <c r="A22">
        <v>22</v>
      </c>
    </row>
    <row r="23" spans="1:1" x14ac:dyDescent="0.2">
      <c r="A23">
        <v>23</v>
      </c>
    </row>
    <row r="24" spans="1:1" x14ac:dyDescent="0.2">
      <c r="A24">
        <v>24</v>
      </c>
    </row>
    <row r="25" spans="1:1" x14ac:dyDescent="0.2">
      <c r="A25">
        <v>25</v>
      </c>
    </row>
    <row r="26" spans="1:1" x14ac:dyDescent="0.2">
      <c r="A26">
        <v>26</v>
      </c>
    </row>
    <row r="27" spans="1:1" x14ac:dyDescent="0.2">
      <c r="A27">
        <v>27</v>
      </c>
    </row>
    <row r="28" spans="1:1" x14ac:dyDescent="0.2">
      <c r="A28">
        <v>28</v>
      </c>
    </row>
    <row r="29" spans="1:1" x14ac:dyDescent="0.2">
      <c r="A29">
        <v>29</v>
      </c>
    </row>
    <row r="30" spans="1:1" x14ac:dyDescent="0.2">
      <c r="A30">
        <v>30</v>
      </c>
    </row>
    <row r="31" spans="1:1" x14ac:dyDescent="0.2">
      <c r="A31">
        <v>31</v>
      </c>
    </row>
    <row r="32" spans="1:1" x14ac:dyDescent="0.2">
      <c r="A32">
        <v>32</v>
      </c>
    </row>
    <row r="33" spans="1:1" x14ac:dyDescent="0.2">
      <c r="A33">
        <v>33</v>
      </c>
    </row>
    <row r="34" spans="1:1" x14ac:dyDescent="0.2">
      <c r="A34">
        <v>34</v>
      </c>
    </row>
    <row r="35" spans="1:1" x14ac:dyDescent="0.2">
      <c r="A35">
        <v>35</v>
      </c>
    </row>
    <row r="36" spans="1:1" x14ac:dyDescent="0.2">
      <c r="A36">
        <v>36</v>
      </c>
    </row>
    <row r="37" spans="1:1" x14ac:dyDescent="0.2">
      <c r="A37">
        <v>37</v>
      </c>
    </row>
    <row r="38" spans="1:1" x14ac:dyDescent="0.2">
      <c r="A38">
        <v>38</v>
      </c>
    </row>
    <row r="39" spans="1:1" x14ac:dyDescent="0.2">
      <c r="A39">
        <v>39</v>
      </c>
    </row>
    <row r="40" spans="1:1" x14ac:dyDescent="0.2">
      <c r="A40">
        <v>40</v>
      </c>
    </row>
    <row r="41" spans="1:1" x14ac:dyDescent="0.2">
      <c r="A41">
        <v>41</v>
      </c>
    </row>
    <row r="42" spans="1:1" x14ac:dyDescent="0.2">
      <c r="A42">
        <v>42</v>
      </c>
    </row>
    <row r="43" spans="1:1" x14ac:dyDescent="0.2">
      <c r="A43">
        <v>43</v>
      </c>
    </row>
    <row r="44" spans="1:1" x14ac:dyDescent="0.2">
      <c r="A44">
        <v>44</v>
      </c>
    </row>
    <row r="45" spans="1:1" x14ac:dyDescent="0.2">
      <c r="A45">
        <v>45</v>
      </c>
    </row>
    <row r="46" spans="1:1" x14ac:dyDescent="0.2">
      <c r="A46">
        <v>46</v>
      </c>
    </row>
    <row r="47" spans="1:1" x14ac:dyDescent="0.2">
      <c r="A47">
        <v>47</v>
      </c>
    </row>
    <row r="48" spans="1:1" x14ac:dyDescent="0.2">
      <c r="A48">
        <v>48</v>
      </c>
    </row>
    <row r="49" spans="1:1" x14ac:dyDescent="0.2">
      <c r="A49">
        <v>49</v>
      </c>
    </row>
    <row r="50" spans="1:1" x14ac:dyDescent="0.2">
      <c r="A50">
        <v>50</v>
      </c>
    </row>
    <row r="51" spans="1:1" x14ac:dyDescent="0.2">
      <c r="A51">
        <v>51</v>
      </c>
    </row>
    <row r="52" spans="1:1" x14ac:dyDescent="0.2">
      <c r="A52">
        <v>52</v>
      </c>
    </row>
    <row r="53" spans="1:1" x14ac:dyDescent="0.2">
      <c r="A53">
        <v>53</v>
      </c>
    </row>
    <row r="54" spans="1:1" x14ac:dyDescent="0.2">
      <c r="A54">
        <v>54</v>
      </c>
    </row>
    <row r="55" spans="1:1" x14ac:dyDescent="0.2">
      <c r="A55">
        <v>55</v>
      </c>
    </row>
    <row r="56" spans="1:1" x14ac:dyDescent="0.2">
      <c r="A56">
        <v>56</v>
      </c>
    </row>
    <row r="57" spans="1:1" x14ac:dyDescent="0.2">
      <c r="A57">
        <v>57</v>
      </c>
    </row>
    <row r="58" spans="1:1" x14ac:dyDescent="0.2">
      <c r="A58">
        <v>58</v>
      </c>
    </row>
    <row r="59" spans="1:1" x14ac:dyDescent="0.2">
      <c r="A59">
        <v>59</v>
      </c>
    </row>
    <row r="60" spans="1:1" x14ac:dyDescent="0.2">
      <c r="A60">
        <v>60</v>
      </c>
    </row>
    <row r="61" spans="1:1" x14ac:dyDescent="0.2">
      <c r="A61">
        <v>61</v>
      </c>
    </row>
    <row r="62" spans="1:1" x14ac:dyDescent="0.2">
      <c r="A62">
        <v>62</v>
      </c>
    </row>
    <row r="63" spans="1:1" x14ac:dyDescent="0.2">
      <c r="A63">
        <v>63</v>
      </c>
    </row>
    <row r="64" spans="1:1" x14ac:dyDescent="0.2">
      <c r="A64">
        <v>64</v>
      </c>
    </row>
    <row r="65" spans="1:1" x14ac:dyDescent="0.2">
      <c r="A65">
        <v>65</v>
      </c>
    </row>
    <row r="66" spans="1:1" x14ac:dyDescent="0.2">
      <c r="A66">
        <v>66</v>
      </c>
    </row>
    <row r="67" spans="1:1" x14ac:dyDescent="0.2">
      <c r="A67">
        <v>67</v>
      </c>
    </row>
    <row r="68" spans="1:1" x14ac:dyDescent="0.2">
      <c r="A68">
        <v>68</v>
      </c>
    </row>
    <row r="69" spans="1:1" x14ac:dyDescent="0.2">
      <c r="A69">
        <v>69</v>
      </c>
    </row>
    <row r="70" spans="1:1" x14ac:dyDescent="0.2">
      <c r="A70">
        <v>70</v>
      </c>
    </row>
    <row r="71" spans="1:1" x14ac:dyDescent="0.2">
      <c r="A71">
        <v>71</v>
      </c>
    </row>
    <row r="72" spans="1:1" x14ac:dyDescent="0.2">
      <c r="A72">
        <v>72</v>
      </c>
    </row>
    <row r="73" spans="1:1" x14ac:dyDescent="0.2">
      <c r="A73">
        <v>73</v>
      </c>
    </row>
    <row r="74" spans="1:1" x14ac:dyDescent="0.2">
      <c r="A74">
        <v>74</v>
      </c>
    </row>
    <row r="75" spans="1:1" x14ac:dyDescent="0.2">
      <c r="A75">
        <v>76</v>
      </c>
    </row>
    <row r="76" spans="1:1" x14ac:dyDescent="0.2">
      <c r="A76">
        <v>77</v>
      </c>
    </row>
    <row r="77" spans="1:1" x14ac:dyDescent="0.2">
      <c r="A77">
        <v>79</v>
      </c>
    </row>
    <row r="78" spans="1:1" x14ac:dyDescent="0.2">
      <c r="A78">
        <v>80</v>
      </c>
    </row>
    <row r="79" spans="1:1" x14ac:dyDescent="0.2">
      <c r="A79">
        <v>81</v>
      </c>
    </row>
    <row r="80" spans="1:1" x14ac:dyDescent="0.2">
      <c r="A80">
        <v>82</v>
      </c>
    </row>
    <row r="81" spans="1:1" x14ac:dyDescent="0.2">
      <c r="A81">
        <v>83</v>
      </c>
    </row>
    <row r="82" spans="1:1" x14ac:dyDescent="0.2">
      <c r="A82">
        <v>84</v>
      </c>
    </row>
    <row r="83" spans="1:1" x14ac:dyDescent="0.2">
      <c r="A83">
        <v>85</v>
      </c>
    </row>
    <row r="84" spans="1:1" x14ac:dyDescent="0.2">
      <c r="A84">
        <v>86</v>
      </c>
    </row>
    <row r="85" spans="1:1" x14ac:dyDescent="0.2">
      <c r="A85">
        <v>87</v>
      </c>
    </row>
    <row r="86" spans="1:1" x14ac:dyDescent="0.2">
      <c r="A86">
        <v>88</v>
      </c>
    </row>
    <row r="87" spans="1:1" x14ac:dyDescent="0.2">
      <c r="A87">
        <v>89</v>
      </c>
    </row>
    <row r="88" spans="1:1" x14ac:dyDescent="0.2">
      <c r="A88">
        <v>90</v>
      </c>
    </row>
    <row r="89" spans="1:1" x14ac:dyDescent="0.2">
      <c r="A89">
        <v>110</v>
      </c>
    </row>
    <row r="90" spans="1:1" x14ac:dyDescent="0.2">
      <c r="A90" t="s">
        <v>116</v>
      </c>
    </row>
    <row r="91" spans="1:1" x14ac:dyDescent="0.2">
      <c r="A91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1"/>
  <sheetViews>
    <sheetView workbookViewId="0"/>
  </sheetViews>
  <sheetFormatPr baseColWidth="10" defaultRowHeight="11.4" x14ac:dyDescent="0.2"/>
  <sheetData>
    <row r="1" spans="1:6" x14ac:dyDescent="0.2">
      <c r="A1" t="s">
        <v>97</v>
      </c>
      <c r="B1" t="s">
        <v>111</v>
      </c>
      <c r="C1" t="s">
        <v>112</v>
      </c>
      <c r="D1" t="s">
        <v>113</v>
      </c>
      <c r="E1" t="s">
        <v>114</v>
      </c>
      <c r="F1" t="s">
        <v>115</v>
      </c>
    </row>
    <row r="2" spans="1:6" x14ac:dyDescent="0.2">
      <c r="A2">
        <v>1</v>
      </c>
      <c r="B2" t="s">
        <v>0</v>
      </c>
      <c r="C2">
        <v>1995</v>
      </c>
      <c r="D2">
        <v>3059.3854200641999</v>
      </c>
      <c r="E2">
        <v>55477.877028594397</v>
      </c>
      <c r="F2">
        <v>120841.381918032</v>
      </c>
    </row>
    <row r="3" spans="1:6" x14ac:dyDescent="0.2">
      <c r="A3">
        <v>2</v>
      </c>
      <c r="B3" t="s">
        <v>1</v>
      </c>
      <c r="C3">
        <v>2003</v>
      </c>
      <c r="D3">
        <v>30295.675917231601</v>
      </c>
      <c r="E3">
        <v>6084.9303206021204</v>
      </c>
      <c r="F3">
        <v>87010.932954655495</v>
      </c>
    </row>
    <row r="4" spans="1:6" x14ac:dyDescent="0.2">
      <c r="A4">
        <v>3</v>
      </c>
      <c r="B4" t="s">
        <v>2</v>
      </c>
      <c r="C4">
        <v>2001</v>
      </c>
      <c r="D4">
        <v>25500.687815384601</v>
      </c>
      <c r="E4">
        <v>1827.7480377777699</v>
      </c>
      <c r="F4">
        <v>95799.718435013201</v>
      </c>
    </row>
    <row r="5" spans="1:6" x14ac:dyDescent="0.2">
      <c r="A5">
        <v>4</v>
      </c>
      <c r="B5" t="s">
        <v>3</v>
      </c>
      <c r="C5">
        <v>1999</v>
      </c>
      <c r="D5">
        <v>65482.936640655702</v>
      </c>
      <c r="E5">
        <v>60379.231458812101</v>
      </c>
      <c r="F5">
        <v>217828.68136262201</v>
      </c>
    </row>
    <row r="6" spans="1:6" x14ac:dyDescent="0.2">
      <c r="A6">
        <v>5</v>
      </c>
      <c r="B6" t="s">
        <v>37</v>
      </c>
      <c r="C6">
        <v>1997</v>
      </c>
      <c r="D6">
        <v>27490.4052510234</v>
      </c>
      <c r="E6">
        <v>72789.051079720302</v>
      </c>
      <c r="F6">
        <v>93296.962254163795</v>
      </c>
    </row>
    <row r="7" spans="1:6" x14ac:dyDescent="0.2">
      <c r="A7">
        <v>6</v>
      </c>
      <c r="B7" t="s">
        <v>4</v>
      </c>
      <c r="C7">
        <v>2002</v>
      </c>
      <c r="D7">
        <v>14052.8435129342</v>
      </c>
      <c r="E7">
        <v>62171.788298293301</v>
      </c>
      <c r="F7">
        <v>148540.57054664101</v>
      </c>
    </row>
    <row r="8" spans="1:6" x14ac:dyDescent="0.2">
      <c r="A8">
        <v>7</v>
      </c>
      <c r="B8" t="s">
        <v>5</v>
      </c>
      <c r="C8">
        <v>1995</v>
      </c>
      <c r="D8">
        <v>11496.540615609299</v>
      </c>
      <c r="E8">
        <v>13407.0615353716</v>
      </c>
      <c r="F8">
        <v>227650.10655753801</v>
      </c>
    </row>
    <row r="9" spans="1:6" x14ac:dyDescent="0.2">
      <c r="A9">
        <v>8</v>
      </c>
      <c r="B9" t="s">
        <v>6</v>
      </c>
      <c r="C9">
        <v>1998</v>
      </c>
      <c r="D9">
        <v>29936.467550149198</v>
      </c>
      <c r="E9">
        <v>39855.187496999999</v>
      </c>
      <c r="F9">
        <v>79238.737509216997</v>
      </c>
    </row>
    <row r="10" spans="1:6" x14ac:dyDescent="0.2">
      <c r="A10">
        <v>9</v>
      </c>
      <c r="B10" t="s">
        <v>7</v>
      </c>
      <c r="C10">
        <v>1990</v>
      </c>
      <c r="D10">
        <v>34272.849880278001</v>
      </c>
      <c r="E10">
        <v>28791.133571659298</v>
      </c>
      <c r="F10">
        <v>138031.161561024</v>
      </c>
    </row>
    <row r="11" spans="1:6" x14ac:dyDescent="0.2">
      <c r="A11">
        <v>10</v>
      </c>
      <c r="B11" t="s">
        <v>8</v>
      </c>
      <c r="C11">
        <v>1994</v>
      </c>
      <c r="D11">
        <v>14494.8855</v>
      </c>
      <c r="E11">
        <v>30739.962890931201</v>
      </c>
      <c r="F11">
        <v>89917.953705221997</v>
      </c>
    </row>
    <row r="12" spans="1:6" x14ac:dyDescent="0.2">
      <c r="A12">
        <v>11</v>
      </c>
      <c r="B12" t="s">
        <v>9</v>
      </c>
      <c r="C12">
        <v>1989</v>
      </c>
      <c r="D12">
        <v>23588.664627972401</v>
      </c>
      <c r="E12">
        <v>27429.495529025</v>
      </c>
      <c r="F12">
        <v>129645.314354182</v>
      </c>
    </row>
    <row r="13" spans="1:6" x14ac:dyDescent="0.2">
      <c r="A13">
        <v>12</v>
      </c>
      <c r="B13" t="s">
        <v>10</v>
      </c>
      <c r="C13">
        <v>1994</v>
      </c>
      <c r="D13">
        <v>10694.786833333301</v>
      </c>
      <c r="E13">
        <v>8574.0982333333304</v>
      </c>
      <c r="F13">
        <v>226646.88682420101</v>
      </c>
    </row>
    <row r="14" spans="1:6" x14ac:dyDescent="0.2">
      <c r="A14">
        <v>13</v>
      </c>
      <c r="B14" t="s">
        <v>12</v>
      </c>
      <c r="C14">
        <v>2003</v>
      </c>
      <c r="D14">
        <v>1598.6844680635199</v>
      </c>
      <c r="E14">
        <v>28247.9861900094</v>
      </c>
      <c r="F14">
        <v>78808.743373644596</v>
      </c>
    </row>
    <row r="15" spans="1:6" x14ac:dyDescent="0.2">
      <c r="A15">
        <v>14</v>
      </c>
      <c r="B15" t="s">
        <v>13</v>
      </c>
      <c r="C15">
        <v>2000</v>
      </c>
      <c r="D15">
        <v>3888.0890182285598</v>
      </c>
      <c r="E15">
        <v>724.43370217270694</v>
      </c>
      <c r="F15">
        <v>41149.720711616101</v>
      </c>
    </row>
    <row r="16" spans="1:6" x14ac:dyDescent="0.2">
      <c r="A16">
        <v>15</v>
      </c>
      <c r="B16" t="s">
        <v>14</v>
      </c>
      <c r="C16">
        <v>2004</v>
      </c>
      <c r="D16">
        <v>1903.14961073011</v>
      </c>
      <c r="E16">
        <v>23632.621068972501</v>
      </c>
      <c r="F16">
        <v>127180.059085671</v>
      </c>
    </row>
    <row r="17" spans="1:6" x14ac:dyDescent="0.2">
      <c r="A17">
        <v>16</v>
      </c>
      <c r="B17" t="s">
        <v>15</v>
      </c>
      <c r="C17">
        <v>1993</v>
      </c>
      <c r="D17">
        <v>5414.7003198995799</v>
      </c>
      <c r="E17">
        <v>899.25820396348604</v>
      </c>
      <c r="F17">
        <v>111369.44992229099</v>
      </c>
    </row>
    <row r="18" spans="1:6" x14ac:dyDescent="0.2">
      <c r="A18">
        <v>17</v>
      </c>
      <c r="B18" t="s">
        <v>16</v>
      </c>
      <c r="C18">
        <v>1993</v>
      </c>
      <c r="D18">
        <v>8228.0307945982004</v>
      </c>
      <c r="E18">
        <v>2047.6911</v>
      </c>
      <c r="F18">
        <v>92668.102035469507</v>
      </c>
    </row>
    <row r="19" spans="1:6" x14ac:dyDescent="0.2">
      <c r="A19">
        <v>18</v>
      </c>
      <c r="B19" t="s">
        <v>17</v>
      </c>
      <c r="C19">
        <v>1999</v>
      </c>
      <c r="D19">
        <v>16324.0107115922</v>
      </c>
      <c r="E19">
        <v>8103.5920779113803</v>
      </c>
      <c r="F19">
        <v>147391.295285314</v>
      </c>
    </row>
    <row r="20" spans="1:6" x14ac:dyDescent="0.2">
      <c r="A20">
        <v>19</v>
      </c>
      <c r="B20" t="s">
        <v>18</v>
      </c>
      <c r="C20">
        <v>2003</v>
      </c>
      <c r="D20">
        <v>1969.9642268571399</v>
      </c>
      <c r="E20">
        <v>10693.6861349996</v>
      </c>
      <c r="F20">
        <v>254515.614793688</v>
      </c>
    </row>
    <row r="21" spans="1:6" x14ac:dyDescent="0.2">
      <c r="A21">
        <v>21</v>
      </c>
      <c r="B21" t="s">
        <v>20</v>
      </c>
      <c r="C21">
        <v>2004</v>
      </c>
      <c r="D21">
        <v>46616.228374072998</v>
      </c>
      <c r="E21">
        <v>114464.178813623</v>
      </c>
      <c r="F21">
        <v>156898.98136436599</v>
      </c>
    </row>
    <row r="22" spans="1:6" x14ac:dyDescent="0.2">
      <c r="A22">
        <v>22</v>
      </c>
      <c r="B22" t="s">
        <v>21</v>
      </c>
      <c r="C22">
        <v>1995</v>
      </c>
      <c r="D22">
        <v>3566.6648</v>
      </c>
      <c r="E22">
        <v>1671.0320346938699</v>
      </c>
      <c r="F22">
        <v>77621.986706216194</v>
      </c>
    </row>
    <row r="23" spans="1:6" x14ac:dyDescent="0.2">
      <c r="A23">
        <v>23</v>
      </c>
      <c r="B23" t="s">
        <v>22</v>
      </c>
      <c r="C23">
        <v>2004</v>
      </c>
      <c r="D23">
        <v>6384.9916684579503</v>
      </c>
      <c r="E23">
        <v>6426.6658481185896</v>
      </c>
      <c r="F23">
        <v>154292.228737831</v>
      </c>
    </row>
    <row r="24" spans="1:6" x14ac:dyDescent="0.2">
      <c r="A24">
        <v>24</v>
      </c>
      <c r="B24" t="s">
        <v>24</v>
      </c>
      <c r="C24">
        <v>1992</v>
      </c>
      <c r="D24">
        <v>2118.76674632611</v>
      </c>
      <c r="E24">
        <v>899.78394198424098</v>
      </c>
      <c r="F24">
        <v>393800.18249194202</v>
      </c>
    </row>
    <row r="25" spans="1:6" x14ac:dyDescent="0.2">
      <c r="A25">
        <v>25</v>
      </c>
      <c r="B25" t="s">
        <v>25</v>
      </c>
      <c r="C25">
        <v>1994</v>
      </c>
      <c r="D25">
        <v>5993.1136999999899</v>
      </c>
      <c r="E25">
        <v>116642.638220279</v>
      </c>
      <c r="F25">
        <v>95359.922031386406</v>
      </c>
    </row>
    <row r="26" spans="1:6" x14ac:dyDescent="0.2">
      <c r="A26">
        <v>26</v>
      </c>
      <c r="B26" t="s">
        <v>26</v>
      </c>
      <c r="C26">
        <v>1996</v>
      </c>
      <c r="D26">
        <v>39318.041943927201</v>
      </c>
      <c r="E26">
        <v>36706.489874972103</v>
      </c>
      <c r="F26">
        <v>208839.759118502</v>
      </c>
    </row>
    <row r="27" spans="1:6" x14ac:dyDescent="0.2">
      <c r="A27">
        <v>27</v>
      </c>
      <c r="B27" t="s">
        <v>27</v>
      </c>
      <c r="C27">
        <v>2002</v>
      </c>
      <c r="D27">
        <v>13264.6697629999</v>
      </c>
      <c r="E27">
        <v>3183.79977344594</v>
      </c>
      <c r="F27">
        <v>109937.734031357</v>
      </c>
    </row>
    <row r="28" spans="1:6" x14ac:dyDescent="0.2">
      <c r="A28">
        <v>28</v>
      </c>
      <c r="B28" t="s">
        <v>28</v>
      </c>
      <c r="C28">
        <v>2004</v>
      </c>
      <c r="D28">
        <v>10089.001878344199</v>
      </c>
      <c r="E28">
        <v>237.93462625000001</v>
      </c>
      <c r="F28">
        <v>60671.738332043104</v>
      </c>
    </row>
    <row r="29" spans="1:6" x14ac:dyDescent="0.2">
      <c r="A29">
        <v>29</v>
      </c>
      <c r="B29" t="s">
        <v>29</v>
      </c>
      <c r="C29">
        <v>1996</v>
      </c>
      <c r="D29">
        <v>4524.1352814973698</v>
      </c>
      <c r="E29">
        <v>1497.81623435189</v>
      </c>
      <c r="F29">
        <v>68748.006884111397</v>
      </c>
    </row>
    <row r="30" spans="1:6" x14ac:dyDescent="0.2">
      <c r="A30">
        <v>30</v>
      </c>
      <c r="B30" t="s">
        <v>30</v>
      </c>
      <c r="C30">
        <v>1993</v>
      </c>
      <c r="D30">
        <v>23369.143653896699</v>
      </c>
      <c r="E30">
        <v>36204.401782105102</v>
      </c>
      <c r="F30">
        <v>157698.57401989901</v>
      </c>
    </row>
    <row r="31" spans="1:6" x14ac:dyDescent="0.2">
      <c r="A31">
        <v>31</v>
      </c>
      <c r="B31" t="s">
        <v>34</v>
      </c>
      <c r="C31">
        <v>2000</v>
      </c>
      <c r="D31">
        <v>12720.4875017872</v>
      </c>
      <c r="E31">
        <v>25854.391144174399</v>
      </c>
      <c r="F31">
        <v>86811.388940574005</v>
      </c>
    </row>
    <row r="32" spans="1:6" x14ac:dyDescent="0.2">
      <c r="A32">
        <v>32</v>
      </c>
      <c r="B32" t="s">
        <v>31</v>
      </c>
      <c r="C32">
        <v>2001</v>
      </c>
      <c r="D32">
        <v>1590.6387466666599</v>
      </c>
      <c r="E32">
        <v>2487.1259226495999</v>
      </c>
      <c r="F32">
        <v>80846.585258830804</v>
      </c>
    </row>
    <row r="33" spans="1:6" x14ac:dyDescent="0.2">
      <c r="A33">
        <v>33</v>
      </c>
      <c r="B33" t="s">
        <v>32</v>
      </c>
      <c r="C33">
        <v>1998</v>
      </c>
      <c r="D33">
        <v>21404.543846327699</v>
      </c>
      <c r="E33">
        <v>11142.706240558</v>
      </c>
      <c r="F33">
        <v>450674.99422315398</v>
      </c>
    </row>
    <row r="34" spans="1:6" x14ac:dyDescent="0.2">
      <c r="A34">
        <v>34</v>
      </c>
      <c r="B34" t="s">
        <v>43</v>
      </c>
      <c r="C34">
        <v>1996</v>
      </c>
      <c r="D34">
        <v>24103.508879264798</v>
      </c>
      <c r="E34">
        <v>14634.405815124001</v>
      </c>
      <c r="F34">
        <v>164426.0039209</v>
      </c>
    </row>
    <row r="35" spans="1:6" x14ac:dyDescent="0.2">
      <c r="A35">
        <v>35</v>
      </c>
      <c r="B35" t="s">
        <v>45</v>
      </c>
      <c r="C35">
        <v>1995</v>
      </c>
      <c r="D35">
        <v>8768.4418999999907</v>
      </c>
      <c r="E35">
        <v>1093.18235</v>
      </c>
      <c r="F35">
        <v>46633.888957575698</v>
      </c>
    </row>
    <row r="36" spans="1:6" x14ac:dyDescent="0.2">
      <c r="A36">
        <v>36</v>
      </c>
      <c r="B36" t="s">
        <v>46</v>
      </c>
      <c r="C36">
        <v>1997</v>
      </c>
      <c r="D36">
        <v>12304.742521153799</v>
      </c>
      <c r="E36">
        <v>1645.6903</v>
      </c>
      <c r="F36">
        <v>104081.122026699</v>
      </c>
    </row>
    <row r="37" spans="1:6" x14ac:dyDescent="0.2">
      <c r="A37">
        <v>37</v>
      </c>
      <c r="B37" t="s">
        <v>47</v>
      </c>
      <c r="C37">
        <v>1999</v>
      </c>
      <c r="D37">
        <v>8819.3225898375804</v>
      </c>
      <c r="E37">
        <v>5316.0819302014697</v>
      </c>
      <c r="F37">
        <v>136011.18712500299</v>
      </c>
    </row>
    <row r="38" spans="1:6" x14ac:dyDescent="0.2">
      <c r="A38">
        <v>38</v>
      </c>
      <c r="B38" t="s">
        <v>48</v>
      </c>
      <c r="C38">
        <v>1997</v>
      </c>
      <c r="D38">
        <v>20131.844505607802</v>
      </c>
      <c r="E38">
        <v>56547.799890632297</v>
      </c>
      <c r="F38">
        <v>177521.33261736101</v>
      </c>
    </row>
    <row r="39" spans="1:6" x14ac:dyDescent="0.2">
      <c r="A39">
        <v>39</v>
      </c>
      <c r="B39" t="s">
        <v>49</v>
      </c>
      <c r="C39">
        <v>1992</v>
      </c>
      <c r="D39">
        <v>22755.914680685899</v>
      </c>
      <c r="E39">
        <v>97703.299332972296</v>
      </c>
      <c r="F39">
        <v>102597.07524671299</v>
      </c>
    </row>
    <row r="40" spans="1:6" x14ac:dyDescent="0.2">
      <c r="A40">
        <v>40</v>
      </c>
      <c r="B40" t="s">
        <v>50</v>
      </c>
      <c r="C40">
        <v>1999</v>
      </c>
      <c r="D40">
        <v>22785.018887160601</v>
      </c>
      <c r="E40">
        <v>26156.365784686699</v>
      </c>
      <c r="F40">
        <v>528213.727530526</v>
      </c>
    </row>
    <row r="41" spans="1:6" x14ac:dyDescent="0.2">
      <c r="A41">
        <v>41</v>
      </c>
      <c r="B41" t="s">
        <v>54</v>
      </c>
      <c r="C41">
        <v>1998</v>
      </c>
      <c r="D41">
        <v>17630.680408194799</v>
      </c>
      <c r="E41">
        <v>487.63155333333299</v>
      </c>
      <c r="F41">
        <v>187549.47555262299</v>
      </c>
    </row>
    <row r="42" spans="1:6" x14ac:dyDescent="0.2">
      <c r="A42">
        <v>42</v>
      </c>
      <c r="B42" t="s">
        <v>51</v>
      </c>
      <c r="C42">
        <v>1993</v>
      </c>
      <c r="D42">
        <v>0</v>
      </c>
      <c r="E42">
        <v>6408.13718187622</v>
      </c>
      <c r="F42">
        <v>120312.47961713</v>
      </c>
    </row>
    <row r="43" spans="1:6" x14ac:dyDescent="0.2">
      <c r="A43">
        <v>43</v>
      </c>
      <c r="B43" t="s">
        <v>35</v>
      </c>
      <c r="C43">
        <v>2002</v>
      </c>
      <c r="D43">
        <v>3549.49385494954</v>
      </c>
      <c r="E43">
        <v>14897.622057062301</v>
      </c>
      <c r="F43">
        <v>167851.06766780099</v>
      </c>
    </row>
    <row r="44" spans="1:6" x14ac:dyDescent="0.2">
      <c r="A44">
        <v>44</v>
      </c>
      <c r="B44" t="s">
        <v>52</v>
      </c>
      <c r="C44">
        <v>2000</v>
      </c>
      <c r="D44">
        <v>4356.85331375848</v>
      </c>
      <c r="E44">
        <v>323.00457934285703</v>
      </c>
      <c r="F44">
        <v>51104.9159469066</v>
      </c>
    </row>
    <row r="45" spans="1:6" x14ac:dyDescent="0.2">
      <c r="A45">
        <v>45</v>
      </c>
      <c r="B45" t="s">
        <v>53</v>
      </c>
      <c r="C45">
        <v>1992</v>
      </c>
      <c r="D45">
        <v>38164.492727699202</v>
      </c>
      <c r="E45">
        <v>486.27650562167599</v>
      </c>
      <c r="F45">
        <v>129489.79037777</v>
      </c>
    </row>
    <row r="46" spans="1:6" x14ac:dyDescent="0.2">
      <c r="A46">
        <v>46</v>
      </c>
      <c r="B46" t="s">
        <v>55</v>
      </c>
      <c r="C46">
        <v>2002</v>
      </c>
      <c r="D46">
        <v>413.505980578947</v>
      </c>
      <c r="E46">
        <v>1094.35376393755</v>
      </c>
      <c r="F46">
        <v>213416.140896078</v>
      </c>
    </row>
    <row r="47" spans="1:6" x14ac:dyDescent="0.2">
      <c r="A47">
        <v>47</v>
      </c>
      <c r="B47" t="s">
        <v>56</v>
      </c>
      <c r="C47">
        <v>2000</v>
      </c>
      <c r="D47">
        <v>1567.7118617349299</v>
      </c>
      <c r="E47">
        <v>1654.98178495412</v>
      </c>
      <c r="F47">
        <v>125515.08526003201</v>
      </c>
    </row>
    <row r="48" spans="1:6" x14ac:dyDescent="0.2">
      <c r="A48">
        <v>48</v>
      </c>
      <c r="B48" t="s">
        <v>57</v>
      </c>
      <c r="C48">
        <v>1992</v>
      </c>
      <c r="D48">
        <v>28081.385585488799</v>
      </c>
      <c r="E48">
        <v>20986.056746438</v>
      </c>
      <c r="F48">
        <v>183231.783041975</v>
      </c>
    </row>
    <row r="49" spans="1:6" x14ac:dyDescent="0.2">
      <c r="A49">
        <v>49</v>
      </c>
      <c r="B49" t="s">
        <v>58</v>
      </c>
      <c r="C49">
        <v>1997</v>
      </c>
      <c r="D49">
        <v>3467.0924901671701</v>
      </c>
      <c r="E49">
        <v>1441.03900698199</v>
      </c>
      <c r="F49">
        <v>79230.704814507699</v>
      </c>
    </row>
    <row r="50" spans="1:6" x14ac:dyDescent="0.2">
      <c r="A50">
        <v>50</v>
      </c>
      <c r="B50" t="s">
        <v>59</v>
      </c>
      <c r="C50">
        <v>2001</v>
      </c>
      <c r="D50">
        <v>642.54715099999999</v>
      </c>
      <c r="E50">
        <v>929.33817622050299</v>
      </c>
      <c r="F50">
        <v>24742.364616694598</v>
      </c>
    </row>
    <row r="51" spans="1:6" x14ac:dyDescent="0.2">
      <c r="A51">
        <v>51</v>
      </c>
      <c r="B51" t="s">
        <v>36</v>
      </c>
      <c r="C51">
        <v>1996</v>
      </c>
      <c r="D51">
        <v>31312.969244229</v>
      </c>
      <c r="E51">
        <v>102178.716415107</v>
      </c>
      <c r="F51">
        <v>111909.638198773</v>
      </c>
    </row>
    <row r="52" spans="1:6" x14ac:dyDescent="0.2">
      <c r="A52">
        <v>52</v>
      </c>
      <c r="B52" t="s">
        <v>60</v>
      </c>
      <c r="C52">
        <v>1997</v>
      </c>
      <c r="D52">
        <v>16282.6323882455</v>
      </c>
      <c r="E52">
        <v>13742.372179182499</v>
      </c>
      <c r="F52">
        <v>105722.841931306</v>
      </c>
    </row>
    <row r="53" spans="1:6" x14ac:dyDescent="0.2">
      <c r="A53">
        <v>53</v>
      </c>
      <c r="B53" t="s">
        <v>61</v>
      </c>
      <c r="C53">
        <v>1999</v>
      </c>
      <c r="D53">
        <v>741.62774385714295</v>
      </c>
      <c r="E53">
        <v>380.70739250000003</v>
      </c>
      <c r="F53">
        <v>34444.9842389982</v>
      </c>
    </row>
    <row r="54" spans="1:6" x14ac:dyDescent="0.2">
      <c r="A54">
        <v>54</v>
      </c>
      <c r="B54" t="s">
        <v>62</v>
      </c>
      <c r="C54">
        <v>1990</v>
      </c>
      <c r="D54">
        <v>33624.789985799303</v>
      </c>
      <c r="E54">
        <v>76595.831878204699</v>
      </c>
      <c r="F54">
        <v>52778.102083756698</v>
      </c>
    </row>
    <row r="55" spans="1:6" x14ac:dyDescent="0.2">
      <c r="A55">
        <v>55</v>
      </c>
      <c r="B55" t="s">
        <v>63</v>
      </c>
      <c r="C55">
        <v>1991</v>
      </c>
      <c r="D55">
        <v>49644.411169366402</v>
      </c>
      <c r="E55">
        <v>102142.571420215</v>
      </c>
      <c r="F55">
        <v>72377.568515332096</v>
      </c>
    </row>
    <row r="56" spans="1:6" x14ac:dyDescent="0.2">
      <c r="A56">
        <v>56</v>
      </c>
      <c r="B56" t="s">
        <v>64</v>
      </c>
      <c r="C56">
        <v>1998</v>
      </c>
      <c r="D56">
        <v>2421.4535999999898</v>
      </c>
      <c r="E56">
        <v>1543.8370539432401</v>
      </c>
      <c r="F56">
        <v>108764.65530549599</v>
      </c>
    </row>
    <row r="57" spans="1:6" x14ac:dyDescent="0.2">
      <c r="A57">
        <v>57</v>
      </c>
      <c r="B57" t="s">
        <v>65</v>
      </c>
      <c r="C57">
        <v>1993</v>
      </c>
      <c r="D57">
        <v>73682.039799999999</v>
      </c>
      <c r="E57">
        <v>47710.538699999997</v>
      </c>
      <c r="F57">
        <v>51002.753115932901</v>
      </c>
    </row>
    <row r="58" spans="1:6" x14ac:dyDescent="0.2">
      <c r="A58">
        <v>58</v>
      </c>
      <c r="B58" t="s">
        <v>66</v>
      </c>
      <c r="C58">
        <v>1996</v>
      </c>
      <c r="D58">
        <v>24020.094523064599</v>
      </c>
      <c r="E58">
        <v>31656.610299999898</v>
      </c>
      <c r="F58">
        <v>170579.596720089</v>
      </c>
    </row>
    <row r="59" spans="1:6" x14ac:dyDescent="0.2">
      <c r="A59">
        <v>59</v>
      </c>
      <c r="B59" t="s">
        <v>67</v>
      </c>
      <c r="C59">
        <v>2000</v>
      </c>
      <c r="D59">
        <v>20836.656417914299</v>
      </c>
      <c r="E59">
        <v>1916.35706076923</v>
      </c>
      <c r="F59">
        <v>21499.430911459101</v>
      </c>
    </row>
    <row r="60" spans="1:6" x14ac:dyDescent="0.2">
      <c r="A60">
        <v>60</v>
      </c>
      <c r="B60" t="s">
        <v>68</v>
      </c>
      <c r="C60">
        <v>2001</v>
      </c>
      <c r="D60">
        <v>32811.167829682803</v>
      </c>
      <c r="E60">
        <v>7816.5380309042002</v>
      </c>
      <c r="F60">
        <v>81613.980308485494</v>
      </c>
    </row>
    <row r="61" spans="1:6" x14ac:dyDescent="0.2">
      <c r="A61">
        <v>61</v>
      </c>
      <c r="B61" t="s">
        <v>69</v>
      </c>
      <c r="C61">
        <v>2001</v>
      </c>
      <c r="D61">
        <v>24838.3223171383</v>
      </c>
      <c r="E61">
        <v>1428.41121469834</v>
      </c>
      <c r="F61">
        <v>69523.638174679698</v>
      </c>
    </row>
    <row r="62" spans="1:6" x14ac:dyDescent="0.2">
      <c r="A62">
        <v>62</v>
      </c>
      <c r="B62" t="s">
        <v>70</v>
      </c>
      <c r="C62">
        <v>2000</v>
      </c>
      <c r="D62">
        <v>8493.7395499857503</v>
      </c>
      <c r="E62">
        <v>1339.506844</v>
      </c>
      <c r="F62">
        <v>36507.107813832597</v>
      </c>
    </row>
    <row r="63" spans="1:6" x14ac:dyDescent="0.2">
      <c r="A63">
        <v>63</v>
      </c>
      <c r="B63" t="s">
        <v>71</v>
      </c>
      <c r="C63">
        <v>2003</v>
      </c>
      <c r="D63">
        <v>3292.0609121427601</v>
      </c>
      <c r="E63">
        <v>30488.556885289301</v>
      </c>
      <c r="F63">
        <v>221173.80974993101</v>
      </c>
    </row>
    <row r="64" spans="1:6" x14ac:dyDescent="0.2">
      <c r="A64">
        <v>64</v>
      </c>
      <c r="B64" t="s">
        <v>72</v>
      </c>
      <c r="C64">
        <v>1995</v>
      </c>
      <c r="D64">
        <v>308.83600000000001</v>
      </c>
      <c r="E64">
        <v>68302.997656315405</v>
      </c>
      <c r="F64">
        <v>142475.47134250801</v>
      </c>
    </row>
    <row r="65" spans="1:6" x14ac:dyDescent="0.2">
      <c r="A65">
        <v>65</v>
      </c>
      <c r="B65" t="s">
        <v>40</v>
      </c>
      <c r="C65">
        <v>1997</v>
      </c>
      <c r="D65">
        <v>5562.8724052866401</v>
      </c>
      <c r="E65">
        <v>56950.965157896702</v>
      </c>
      <c r="F65">
        <v>68998.9617319276</v>
      </c>
    </row>
    <row r="66" spans="1:6" x14ac:dyDescent="0.2">
      <c r="A66">
        <v>66</v>
      </c>
      <c r="B66" t="s">
        <v>73</v>
      </c>
      <c r="C66">
        <v>1991</v>
      </c>
      <c r="D66">
        <v>29371.488898777199</v>
      </c>
      <c r="E66">
        <v>21382.1282103622</v>
      </c>
      <c r="F66">
        <v>90618.122793573406</v>
      </c>
    </row>
    <row r="67" spans="1:6" x14ac:dyDescent="0.2">
      <c r="A67">
        <v>67</v>
      </c>
      <c r="B67" t="s">
        <v>11</v>
      </c>
      <c r="C67">
        <v>2002</v>
      </c>
      <c r="D67">
        <v>55792.351384924303</v>
      </c>
      <c r="E67">
        <v>75539.777482333404</v>
      </c>
      <c r="F67">
        <v>42461.833704785</v>
      </c>
    </row>
    <row r="68" spans="1:6" x14ac:dyDescent="0.2">
      <c r="A68">
        <v>68</v>
      </c>
      <c r="B68" t="s">
        <v>42</v>
      </c>
      <c r="C68">
        <v>1999</v>
      </c>
      <c r="D68">
        <v>21163.356477680099</v>
      </c>
      <c r="E68">
        <v>83853.283196102304</v>
      </c>
      <c r="F68">
        <v>37641.330736298602</v>
      </c>
    </row>
    <row r="69" spans="1:6" x14ac:dyDescent="0.2">
      <c r="A69">
        <v>69</v>
      </c>
      <c r="B69" t="s">
        <v>74</v>
      </c>
      <c r="C69">
        <v>1994</v>
      </c>
      <c r="D69">
        <v>21.812475171466001</v>
      </c>
      <c r="E69">
        <v>2829.17786588224</v>
      </c>
      <c r="F69">
        <v>67346.361111140795</v>
      </c>
    </row>
    <row r="70" spans="1:6" x14ac:dyDescent="0.2">
      <c r="A70">
        <v>70</v>
      </c>
      <c r="B70" t="s">
        <v>38</v>
      </c>
      <c r="C70">
        <v>1995</v>
      </c>
      <c r="D70">
        <v>7827.8138426762698</v>
      </c>
      <c r="E70">
        <v>122857.943994341</v>
      </c>
      <c r="F70">
        <v>93471.598074338297</v>
      </c>
    </row>
    <row r="71" spans="1:6" x14ac:dyDescent="0.2">
      <c r="A71">
        <v>71</v>
      </c>
      <c r="B71" t="s">
        <v>75</v>
      </c>
      <c r="C71">
        <v>2002</v>
      </c>
      <c r="D71">
        <v>14766.1182202695</v>
      </c>
      <c r="E71">
        <v>31085.832930686502</v>
      </c>
      <c r="F71">
        <v>140829.222462834</v>
      </c>
    </row>
    <row r="72" spans="1:6" x14ac:dyDescent="0.2">
      <c r="A72">
        <v>72</v>
      </c>
      <c r="B72" t="s">
        <v>76</v>
      </c>
      <c r="C72">
        <v>1999</v>
      </c>
      <c r="D72">
        <v>14170.9809569752</v>
      </c>
      <c r="E72">
        <v>874.05797641110996</v>
      </c>
      <c r="F72">
        <v>92544.236310612905</v>
      </c>
    </row>
    <row r="73" spans="1:6" x14ac:dyDescent="0.2">
      <c r="A73">
        <v>73</v>
      </c>
      <c r="B73" t="s">
        <v>77</v>
      </c>
      <c r="C73">
        <v>2000</v>
      </c>
      <c r="D73">
        <v>6552.3948671783401</v>
      </c>
      <c r="E73">
        <v>78008.349109201896</v>
      </c>
      <c r="F73">
        <v>108994.275255758</v>
      </c>
    </row>
    <row r="74" spans="1:6" x14ac:dyDescent="0.2">
      <c r="A74">
        <v>74</v>
      </c>
      <c r="B74" t="s">
        <v>39</v>
      </c>
      <c r="C74">
        <v>1998</v>
      </c>
      <c r="D74">
        <v>4047.6428671687199</v>
      </c>
      <c r="E74">
        <v>48973.1720043319</v>
      </c>
      <c r="F74">
        <v>125603.268189255</v>
      </c>
    </row>
    <row r="75" spans="1:6" x14ac:dyDescent="0.2">
      <c r="A75">
        <v>76</v>
      </c>
      <c r="B75" t="s">
        <v>79</v>
      </c>
      <c r="C75">
        <v>2002</v>
      </c>
      <c r="D75">
        <v>42030.1716841753</v>
      </c>
      <c r="E75">
        <v>2539.7231316029101</v>
      </c>
      <c r="F75">
        <v>54925.9711434036</v>
      </c>
    </row>
    <row r="76" spans="1:6" x14ac:dyDescent="0.2">
      <c r="A76">
        <v>77</v>
      </c>
      <c r="B76" t="s">
        <v>78</v>
      </c>
      <c r="C76">
        <v>2004</v>
      </c>
      <c r="D76">
        <v>33220.691672018598</v>
      </c>
      <c r="E76">
        <v>6045.1135876647704</v>
      </c>
      <c r="F76">
        <v>97803.724439501093</v>
      </c>
    </row>
    <row r="77" spans="1:6" x14ac:dyDescent="0.2">
      <c r="A77">
        <v>79</v>
      </c>
      <c r="B77" t="s">
        <v>23</v>
      </c>
      <c r="C77">
        <v>1995</v>
      </c>
      <c r="D77">
        <v>7561.3008999999902</v>
      </c>
      <c r="E77">
        <v>153.96149999999901</v>
      </c>
      <c r="F77">
        <v>41094.007622889199</v>
      </c>
    </row>
    <row r="78" spans="1:6" x14ac:dyDescent="0.2">
      <c r="A78">
        <v>80</v>
      </c>
      <c r="B78" t="s">
        <v>80</v>
      </c>
      <c r="C78">
        <v>2002</v>
      </c>
      <c r="D78">
        <v>4826.9485299999997</v>
      </c>
      <c r="E78">
        <v>411.08223999999899</v>
      </c>
      <c r="F78">
        <v>50480.441784193397</v>
      </c>
    </row>
    <row r="79" spans="1:6" x14ac:dyDescent="0.2">
      <c r="A79">
        <v>81</v>
      </c>
      <c r="B79" t="s">
        <v>81</v>
      </c>
      <c r="C79">
        <v>1992</v>
      </c>
      <c r="D79">
        <v>12278.165542012201</v>
      </c>
      <c r="E79">
        <v>12851.6192472769</v>
      </c>
      <c r="F79">
        <v>139228.39188899999</v>
      </c>
    </row>
    <row r="80" spans="1:6" x14ac:dyDescent="0.2">
      <c r="A80">
        <v>82</v>
      </c>
      <c r="B80" t="s">
        <v>82</v>
      </c>
      <c r="C80">
        <v>2002</v>
      </c>
      <c r="D80">
        <v>1490.83165877959</v>
      </c>
      <c r="E80">
        <v>215.27226958333301</v>
      </c>
      <c r="F80">
        <v>67440.899549561494</v>
      </c>
    </row>
    <row r="81" spans="1:6" x14ac:dyDescent="0.2">
      <c r="A81">
        <v>83</v>
      </c>
      <c r="B81" t="s">
        <v>84</v>
      </c>
      <c r="C81">
        <v>1999</v>
      </c>
      <c r="D81">
        <v>21676.6780037709</v>
      </c>
      <c r="E81">
        <v>42723.258573385501</v>
      </c>
      <c r="F81">
        <v>287306.109454941</v>
      </c>
    </row>
    <row r="82" spans="1:6" x14ac:dyDescent="0.2">
      <c r="A82">
        <v>84</v>
      </c>
      <c r="B82" t="s">
        <v>85</v>
      </c>
      <c r="C82">
        <v>2001</v>
      </c>
      <c r="D82">
        <v>8807.8744837500599</v>
      </c>
      <c r="E82">
        <v>35738.058405736003</v>
      </c>
      <c r="F82">
        <v>87308.652501030505</v>
      </c>
    </row>
    <row r="83" spans="1:6" x14ac:dyDescent="0.2">
      <c r="A83">
        <v>85</v>
      </c>
      <c r="B83" t="s">
        <v>86</v>
      </c>
      <c r="C83">
        <v>1994</v>
      </c>
      <c r="D83">
        <v>7288.2581384615396</v>
      </c>
      <c r="E83">
        <v>446.272099999999</v>
      </c>
      <c r="F83">
        <v>27155.214732463701</v>
      </c>
    </row>
    <row r="84" spans="1:6" x14ac:dyDescent="0.2">
      <c r="A84">
        <v>86</v>
      </c>
      <c r="B84" t="s">
        <v>87</v>
      </c>
      <c r="C84">
        <v>1996</v>
      </c>
      <c r="D84">
        <v>7030.61420000001</v>
      </c>
      <c r="E84">
        <v>732.53719999999998</v>
      </c>
      <c r="F84">
        <v>104973.13478403</v>
      </c>
    </row>
    <row r="85" spans="1:6" x14ac:dyDescent="0.2">
      <c r="A85">
        <v>87</v>
      </c>
      <c r="B85" t="s">
        <v>41</v>
      </c>
      <c r="C85">
        <v>2004</v>
      </c>
      <c r="D85">
        <v>363.41547700000001</v>
      </c>
      <c r="E85">
        <v>3924.1296528888802</v>
      </c>
      <c r="F85">
        <v>145708.90953647101</v>
      </c>
    </row>
    <row r="86" spans="1:6" x14ac:dyDescent="0.2">
      <c r="A86">
        <v>88</v>
      </c>
      <c r="B86" t="s">
        <v>88</v>
      </c>
      <c r="C86">
        <v>1992</v>
      </c>
      <c r="D86">
        <v>55763.693769374899</v>
      </c>
      <c r="E86">
        <v>129071.921546261</v>
      </c>
      <c r="F86">
        <v>96528.551791537306</v>
      </c>
    </row>
    <row r="87" spans="1:6" x14ac:dyDescent="0.2">
      <c r="A87">
        <v>89</v>
      </c>
      <c r="B87" t="s">
        <v>89</v>
      </c>
      <c r="C87">
        <v>1999</v>
      </c>
      <c r="D87">
        <v>15309.207076222199</v>
      </c>
      <c r="E87">
        <v>36656.3149123763</v>
      </c>
      <c r="F87">
        <v>174416.55268385599</v>
      </c>
    </row>
    <row r="88" spans="1:6" x14ac:dyDescent="0.2">
      <c r="A88">
        <v>90</v>
      </c>
      <c r="B88" t="s">
        <v>83</v>
      </c>
      <c r="C88">
        <v>1995</v>
      </c>
      <c r="D88">
        <v>777.93487337361603</v>
      </c>
      <c r="E88">
        <v>13400.186302939501</v>
      </c>
      <c r="F88">
        <v>11877.6177410333</v>
      </c>
    </row>
    <row r="89" spans="1:6" x14ac:dyDescent="0.2">
      <c r="A89">
        <v>110</v>
      </c>
      <c r="B89" t="s">
        <v>118</v>
      </c>
      <c r="C89">
        <v>2003</v>
      </c>
      <c r="D89">
        <v>37825.510548415798</v>
      </c>
      <c r="E89">
        <v>6992.4387046011598</v>
      </c>
      <c r="F89">
        <v>96714.017409045802</v>
      </c>
    </row>
    <row r="90" spans="1:6" x14ac:dyDescent="0.2">
      <c r="A90" t="s">
        <v>116</v>
      </c>
      <c r="B90" t="s">
        <v>19</v>
      </c>
      <c r="C90">
        <v>2003</v>
      </c>
      <c r="D90">
        <v>15306.481704776301</v>
      </c>
      <c r="E90">
        <v>35917.370290675499</v>
      </c>
      <c r="F90">
        <v>173354.08550396701</v>
      </c>
    </row>
    <row r="91" spans="1:6" x14ac:dyDescent="0.2">
      <c r="A91" t="s">
        <v>117</v>
      </c>
      <c r="B91" t="s">
        <v>33</v>
      </c>
      <c r="C91">
        <v>2004</v>
      </c>
      <c r="D91">
        <v>18838.0716702311</v>
      </c>
      <c r="E91">
        <v>22851.813730784499</v>
      </c>
      <c r="F91">
        <v>135548.897109165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Tab2a</vt:lpstr>
      <vt:lpstr>transfo</vt:lpstr>
      <vt:lpstr>transfo_2</vt:lpstr>
      <vt:lpstr>ProForBrut</vt:lpstr>
    </vt:vector>
  </TitlesOfParts>
  <Company>CNRS-ENS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de Biogéographie</dc:creator>
  <cp:lastModifiedBy>vgodard</cp:lastModifiedBy>
  <dcterms:created xsi:type="dcterms:W3CDTF">2001-01-24T11:30:17Z</dcterms:created>
  <dcterms:modified xsi:type="dcterms:W3CDTF">2022-11-15T12:50:58Z</dcterms:modified>
</cp:coreProperties>
</file>